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ema8301\Downloads\"/>
    </mc:Choice>
  </mc:AlternateContent>
  <xr:revisionPtr revIDLastSave="0" documentId="8_{5583FBC8-213F-45A4-8436-6CDF66EE5F8E}" xr6:coauthVersionLast="36" xr6:coauthVersionMax="36" xr10:uidLastSave="{00000000-0000-0000-0000-000000000000}"/>
  <bookViews>
    <workbookView xWindow="0" yWindow="0" windowWidth="19200" windowHeight="7050" tabRatio="641" xr2:uid="{00000000-000D-0000-FFFF-FFFF00000000}"/>
  </bookViews>
  <sheets>
    <sheet name="Échéancier" sheetId="2" r:id="rId1"/>
    <sheet name="Directives_Utilisation" sheetId="4" r:id="rId2"/>
    <sheet name="DatesGantt" sheetId="3" state="hidden" r:id="rId3"/>
  </sheets>
  <definedNames>
    <definedName name="_xlnm._FilterDatabase" localSheetId="0" hidden="1">Échéancier!$A$8:$GB$8</definedName>
    <definedName name="_xlnm.Print_Titles" localSheetId="0">Échéancier!$1:$9</definedName>
    <definedName name="priorité">Échéancier!#REF!</definedName>
    <definedName name="_xlnm.Print_Area" localSheetId="0">Échéancier!$A$1:$GB$97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2" i="3" s="1"/>
  <c r="B3" i="3"/>
  <c r="C5" i="3"/>
  <c r="D5" i="3" s="1"/>
  <c r="D6" i="3" s="1"/>
  <c r="GB99" i="2"/>
  <c r="GB33" i="2"/>
  <c r="GB32" i="2"/>
  <c r="GB31" i="2"/>
  <c r="GB30" i="2"/>
  <c r="GB29" i="2"/>
  <c r="GB28" i="2"/>
  <c r="GB27" i="2"/>
  <c r="GB26" i="2"/>
  <c r="GB25" i="2"/>
  <c r="GB24" i="2"/>
  <c r="GB22" i="2"/>
  <c r="GB21" i="2"/>
  <c r="GB20" i="2"/>
  <c r="GB19" i="2"/>
  <c r="GB18" i="2"/>
  <c r="GB17" i="2"/>
  <c r="GB16" i="2"/>
  <c r="GB15" i="2"/>
  <c r="GB14" i="2"/>
  <c r="GB13" i="2"/>
  <c r="GB55" i="2"/>
  <c r="GB54" i="2"/>
  <c r="GB53" i="2"/>
  <c r="GB52" i="2"/>
  <c r="GB51" i="2"/>
  <c r="GB50" i="2"/>
  <c r="GB49" i="2"/>
  <c r="GB48" i="2"/>
  <c r="GB47" i="2"/>
  <c r="GB46" i="2"/>
  <c r="GB44" i="2"/>
  <c r="GB43" i="2"/>
  <c r="GB42" i="2"/>
  <c r="GB41" i="2"/>
  <c r="GB40" i="2"/>
  <c r="GB39" i="2"/>
  <c r="GB38" i="2"/>
  <c r="GB37" i="2"/>
  <c r="GB36" i="2"/>
  <c r="GB35" i="2"/>
  <c r="GB77" i="2"/>
  <c r="GB76" i="2"/>
  <c r="GB75" i="2"/>
  <c r="GB74" i="2"/>
  <c r="GB73" i="2"/>
  <c r="GB72" i="2"/>
  <c r="GB71" i="2"/>
  <c r="GB70" i="2"/>
  <c r="GB69" i="2"/>
  <c r="GB68" i="2"/>
  <c r="GB66" i="2"/>
  <c r="GB65" i="2"/>
  <c r="GB64" i="2"/>
  <c r="GB63" i="2"/>
  <c r="GB62" i="2"/>
  <c r="GB61" i="2"/>
  <c r="GB60" i="2"/>
  <c r="GB59" i="2"/>
  <c r="GB58" i="2"/>
  <c r="GB57" i="2"/>
  <c r="C6" i="3" l="1"/>
  <c r="C2" i="3" s="1"/>
  <c r="D3" i="3"/>
  <c r="E5" i="3"/>
  <c r="C3" i="3"/>
  <c r="E3" i="3"/>
  <c r="GB67" i="2"/>
  <c r="GB56" i="2"/>
  <c r="GB45" i="2"/>
  <c r="GB34" i="2"/>
  <c r="GB12" i="2"/>
  <c r="GB23" i="2"/>
  <c r="GB79" i="2"/>
  <c r="GB90" i="2"/>
  <c r="GB91" i="2"/>
  <c r="GB88" i="2"/>
  <c r="F5" i="3" l="1"/>
  <c r="E6" i="3"/>
  <c r="E2" i="3" s="1"/>
  <c r="D2" i="3"/>
  <c r="GB94" i="2"/>
  <c r="GB93" i="2"/>
  <c r="GB92" i="2"/>
  <c r="F6" i="3" l="1"/>
  <c r="F2" i="3" s="1"/>
  <c r="F3" i="3"/>
  <c r="G5" i="3"/>
  <c r="GB81" i="2"/>
  <c r="G6" i="3" l="1"/>
  <c r="G2" i="3" s="1"/>
  <c r="G3" i="3"/>
  <c r="H5" i="3"/>
  <c r="GB80" i="2"/>
  <c r="H6" i="3" l="1"/>
  <c r="H2" i="3" s="1"/>
  <c r="I5" i="3"/>
  <c r="H3" i="3"/>
  <c r="GB96" i="2"/>
  <c r="I6" i="3" l="1"/>
  <c r="I2" i="3" s="1"/>
  <c r="I3" i="3"/>
  <c r="J5" i="3"/>
  <c r="GB82" i="2"/>
  <c r="GB83" i="2"/>
  <c r="GB87" i="2"/>
  <c r="GB84" i="2"/>
  <c r="GB85" i="2"/>
  <c r="GB95" i="2"/>
  <c r="GB97" i="2"/>
  <c r="GB86" i="2"/>
  <c r="GB98" i="2"/>
  <c r="GB89" i="2" l="1"/>
  <c r="J6" i="3"/>
  <c r="J2" i="3" s="1"/>
  <c r="J3" i="3"/>
  <c r="K5" i="3"/>
  <c r="GB78" i="2"/>
  <c r="FU2" i="2" l="1"/>
  <c r="K6" i="3"/>
  <c r="K2" i="3" s="1"/>
  <c r="K3" i="3"/>
  <c r="L5" i="3"/>
  <c r="L6" i="3" l="1"/>
  <c r="L2" i="3" s="1"/>
  <c r="L3" i="3"/>
  <c r="M5" i="3"/>
  <c r="M6" i="3" l="1"/>
  <c r="M2" i="3" s="1"/>
  <c r="N5" i="3"/>
  <c r="M3" i="3"/>
  <c r="N6" i="3" l="1"/>
  <c r="N2" i="3" s="1"/>
  <c r="O5" i="3"/>
  <c r="N3" i="3"/>
  <c r="O6" i="3" l="1"/>
  <c r="O2" i="3" s="1"/>
  <c r="O3" i="3"/>
  <c r="P5" i="3"/>
  <c r="P6" i="3" l="1"/>
  <c r="P2" i="3" s="1"/>
  <c r="P3" i="3"/>
  <c r="Q5" i="3"/>
  <c r="Q6" i="3" l="1"/>
  <c r="Q2" i="3" s="1"/>
  <c r="R5" i="3"/>
  <c r="Q3" i="3"/>
  <c r="R6" i="3" l="1"/>
  <c r="R2" i="3" s="1"/>
  <c r="S5" i="3"/>
  <c r="R3" i="3"/>
  <c r="S6" i="3" l="1"/>
  <c r="S2" i="3" s="1"/>
  <c r="S3" i="3"/>
  <c r="T5" i="3"/>
  <c r="T6" i="3" l="1"/>
  <c r="T2" i="3" s="1"/>
  <c r="T3" i="3"/>
  <c r="U5" i="3"/>
  <c r="U6" i="3" l="1"/>
  <c r="U2" i="3" s="1"/>
  <c r="U3" i="3"/>
  <c r="V5" i="3"/>
  <c r="V6" i="3" l="1"/>
  <c r="V2" i="3" s="1"/>
  <c r="W5" i="3"/>
  <c r="V3" i="3"/>
  <c r="W6" i="3" l="1"/>
  <c r="W2" i="3" s="1"/>
  <c r="W3" i="3"/>
  <c r="X5" i="3"/>
  <c r="X6" i="3" l="1"/>
  <c r="X2" i="3" s="1"/>
  <c r="X3" i="3"/>
  <c r="Y5" i="3"/>
  <c r="Y6" i="3" l="1"/>
  <c r="Y2" i="3" s="1"/>
  <c r="Z5" i="3"/>
  <c r="Y3" i="3"/>
  <c r="Z6" i="3" l="1"/>
  <c r="Z2" i="3" s="1"/>
  <c r="Z3" i="3"/>
  <c r="AA5" i="3"/>
  <c r="AA6" i="3" l="1"/>
  <c r="AA2" i="3" s="1"/>
  <c r="AB5" i="3"/>
  <c r="AA3" i="3"/>
  <c r="AB6" i="3" l="1"/>
  <c r="AB2" i="3" s="1"/>
  <c r="AC5" i="3"/>
  <c r="AB3" i="3"/>
  <c r="AC6" i="3" l="1"/>
  <c r="AC2" i="3" s="1"/>
  <c r="AD5" i="3"/>
  <c r="AC3" i="3"/>
  <c r="AD6" i="3" l="1"/>
  <c r="AD2" i="3" s="1"/>
  <c r="AE5" i="3"/>
  <c r="AD3" i="3"/>
  <c r="AE6" i="3" l="1"/>
  <c r="AE2" i="3" s="1"/>
  <c r="AE3" i="3"/>
  <c r="AF5" i="3"/>
  <c r="AF6" i="3" l="1"/>
  <c r="AF2" i="3" s="1"/>
  <c r="AF3" i="3"/>
  <c r="AG5" i="3"/>
  <c r="AG6" i="3" l="1"/>
  <c r="AG2" i="3" s="1"/>
  <c r="AG3" i="3"/>
  <c r="AH5" i="3"/>
  <c r="AH6" i="3" l="1"/>
  <c r="AH2" i="3" s="1"/>
  <c r="AI5" i="3"/>
  <c r="AH3" i="3"/>
  <c r="AI6" i="3" l="1"/>
  <c r="AI2" i="3" s="1"/>
  <c r="AJ5" i="3"/>
  <c r="AI3" i="3"/>
  <c r="AJ6" i="3" l="1"/>
  <c r="AJ2" i="3" s="1"/>
  <c r="AK5" i="3"/>
  <c r="AJ3" i="3"/>
  <c r="AK6" i="3" l="1"/>
  <c r="AK2" i="3" s="1"/>
  <c r="AK3" i="3"/>
  <c r="AL5" i="3"/>
  <c r="AL6" i="3" l="1"/>
  <c r="AL2" i="3" s="1"/>
  <c r="AL3" i="3"/>
  <c r="AM5" i="3"/>
  <c r="AM6" i="3" l="1"/>
  <c r="AM2" i="3" s="1"/>
  <c r="AN5" i="3"/>
  <c r="AM3" i="3"/>
  <c r="AN6" i="3" l="1"/>
  <c r="AN2" i="3" s="1"/>
  <c r="AN3" i="3"/>
  <c r="AO5" i="3"/>
  <c r="AO6" i="3" l="1"/>
  <c r="AO2" i="3" s="1"/>
  <c r="AP5" i="3"/>
  <c r="AO3" i="3"/>
  <c r="AP6" i="3" l="1"/>
  <c r="AP2" i="3" s="1"/>
  <c r="AQ5" i="3"/>
  <c r="AP3" i="3"/>
  <c r="AQ6" i="3" l="1"/>
  <c r="AQ2" i="3" s="1"/>
  <c r="AR5" i="3"/>
  <c r="AQ3" i="3"/>
  <c r="AR6" i="3" l="1"/>
  <c r="AR2" i="3" s="1"/>
  <c r="AS5" i="3"/>
  <c r="AR3" i="3"/>
  <c r="AS6" i="3" l="1"/>
  <c r="AS2" i="3" s="1"/>
  <c r="AT5" i="3"/>
  <c r="AS3" i="3"/>
  <c r="AT6" i="3" l="1"/>
  <c r="AT2" i="3" s="1"/>
  <c r="AT3" i="3"/>
  <c r="AU5" i="3"/>
  <c r="AU6" i="3" l="1"/>
  <c r="AU2" i="3" s="1"/>
  <c r="AV5" i="3"/>
  <c r="AU3" i="3"/>
  <c r="AV6" i="3" l="1"/>
  <c r="AV2" i="3" s="1"/>
  <c r="AV3" i="3"/>
  <c r="AW5" i="3"/>
  <c r="AW6" i="3" l="1"/>
  <c r="AW2" i="3" s="1"/>
  <c r="AX5" i="3"/>
  <c r="AW3" i="3"/>
  <c r="AX6" i="3" l="1"/>
  <c r="AX2" i="3" s="1"/>
  <c r="AY5" i="3"/>
  <c r="AX3" i="3"/>
  <c r="AY6" i="3" l="1"/>
  <c r="AY2" i="3" s="1"/>
  <c r="AY3" i="3"/>
  <c r="AZ5" i="3"/>
  <c r="AZ6" i="3" l="1"/>
  <c r="AZ2" i="3" s="1"/>
  <c r="BA5" i="3"/>
  <c r="AZ3" i="3"/>
  <c r="BA6" i="3" l="1"/>
  <c r="BA2" i="3" s="1"/>
  <c r="BB5" i="3"/>
  <c r="BA3" i="3"/>
  <c r="BB6" i="3" l="1"/>
  <c r="BB2" i="3" s="1"/>
  <c r="BB3" i="3"/>
  <c r="BC5" i="3"/>
  <c r="BC6" i="3" l="1"/>
  <c r="BC2" i="3" s="1"/>
  <c r="BD5" i="3"/>
  <c r="BC3" i="3"/>
  <c r="BD6" i="3" l="1"/>
  <c r="BD2" i="3" s="1"/>
  <c r="BD3" i="3"/>
  <c r="BE5" i="3"/>
  <c r="BE6" i="3" l="1"/>
  <c r="BE2" i="3" s="1"/>
  <c r="BE3" i="3"/>
  <c r="BF5" i="3"/>
  <c r="BF6" i="3" l="1"/>
  <c r="BF2" i="3" s="1"/>
  <c r="BF3" i="3"/>
  <c r="BG5" i="3"/>
  <c r="BG6" i="3" l="1"/>
  <c r="BG2" i="3" s="1"/>
  <c r="BH5" i="3"/>
  <c r="BG3" i="3"/>
  <c r="BH6" i="3" l="1"/>
  <c r="BH2" i="3" s="1"/>
  <c r="BH3" i="3"/>
  <c r="BI5" i="3"/>
  <c r="BI6" i="3" l="1"/>
  <c r="BI2" i="3" s="1"/>
  <c r="BJ5" i="3"/>
  <c r="BI3" i="3"/>
  <c r="BJ6" i="3" l="1"/>
  <c r="BJ2" i="3" s="1"/>
  <c r="BJ3" i="3"/>
  <c r="BK5" i="3"/>
  <c r="BK6" i="3" l="1"/>
  <c r="BK2" i="3" s="1"/>
  <c r="BK3" i="3"/>
  <c r="BL5" i="3"/>
  <c r="BL6" i="3" l="1"/>
  <c r="BL2" i="3" s="1"/>
  <c r="BM5" i="3"/>
  <c r="BL3" i="3"/>
  <c r="BM6" i="3" l="1"/>
  <c r="BM2" i="3" s="1"/>
  <c r="BN5" i="3"/>
  <c r="BM3" i="3"/>
  <c r="BN6" i="3" l="1"/>
  <c r="BN2" i="3" s="1"/>
  <c r="BN3" i="3"/>
  <c r="BO5" i="3"/>
  <c r="BO6" i="3" l="1"/>
  <c r="BO2" i="3" s="1"/>
  <c r="BO3" i="3"/>
  <c r="BP5" i="3"/>
  <c r="BP6" i="3" l="1"/>
  <c r="BP2" i="3" s="1"/>
  <c r="BP3" i="3"/>
  <c r="BQ5" i="3"/>
  <c r="BQ6" i="3" l="1"/>
  <c r="BQ2" i="3" s="1"/>
  <c r="BQ3" i="3"/>
  <c r="BR5" i="3"/>
  <c r="BR6" i="3" l="1"/>
  <c r="BR2" i="3" s="1"/>
  <c r="BS5" i="3"/>
  <c r="BR3" i="3"/>
  <c r="BS6" i="3" l="1"/>
  <c r="BS2" i="3" s="1"/>
  <c r="BT5" i="3"/>
  <c r="BS3" i="3"/>
  <c r="BT6" i="3" l="1"/>
  <c r="BT2" i="3" s="1"/>
  <c r="BT3" i="3"/>
  <c r="BU5" i="3"/>
  <c r="BU6" i="3" l="1"/>
  <c r="BU2" i="3" s="1"/>
  <c r="BV5" i="3"/>
  <c r="BU3" i="3"/>
  <c r="BV6" i="3" l="1"/>
  <c r="BV2" i="3" s="1"/>
  <c r="BW5" i="3"/>
  <c r="BV3" i="3"/>
  <c r="BW6" i="3" l="1"/>
  <c r="BW2" i="3" s="1"/>
  <c r="BX5" i="3"/>
  <c r="BW3" i="3"/>
  <c r="BX6" i="3" l="1"/>
  <c r="BX2" i="3" s="1"/>
  <c r="BY5" i="3"/>
  <c r="BX3" i="3"/>
  <c r="BY6" i="3" l="1"/>
  <c r="BY2" i="3" s="1"/>
  <c r="BZ5" i="3"/>
  <c r="BY3" i="3"/>
  <c r="BZ6" i="3" l="1"/>
  <c r="BZ2" i="3" s="1"/>
  <c r="CA5" i="3"/>
  <c r="BZ3" i="3"/>
  <c r="CA6" i="3" l="1"/>
  <c r="CA2" i="3" s="1"/>
  <c r="CA3" i="3"/>
  <c r="CB5" i="3"/>
  <c r="CB6" i="3" l="1"/>
  <c r="CB2" i="3" s="1"/>
  <c r="CB3" i="3"/>
  <c r="CC5" i="3"/>
  <c r="CC6" i="3" l="1"/>
  <c r="CC2" i="3" s="1"/>
  <c r="CD5" i="3"/>
  <c r="CC3" i="3"/>
  <c r="CD6" i="3" l="1"/>
  <c r="CD2" i="3" s="1"/>
  <c r="CE5" i="3"/>
  <c r="CD3" i="3"/>
  <c r="CE6" i="3" l="1"/>
  <c r="CE2" i="3" s="1"/>
  <c r="CF5" i="3"/>
  <c r="CE3" i="3"/>
  <c r="CF6" i="3" l="1"/>
  <c r="CF2" i="3" s="1"/>
  <c r="CF3" i="3"/>
  <c r="CG5" i="3"/>
  <c r="CG6" i="3" l="1"/>
  <c r="CG2" i="3" s="1"/>
  <c r="CH5" i="3"/>
  <c r="CG3" i="3"/>
  <c r="CH6" i="3" l="1"/>
  <c r="CH2" i="3" s="1"/>
  <c r="CI5" i="3"/>
  <c r="CH3" i="3"/>
  <c r="CI6" i="3" l="1"/>
  <c r="CI2" i="3" s="1"/>
  <c r="CI3" i="3"/>
  <c r="CJ5" i="3"/>
  <c r="CJ6" i="3" l="1"/>
  <c r="CJ2" i="3" s="1"/>
  <c r="CK5" i="3"/>
  <c r="CJ3" i="3"/>
  <c r="CK6" i="3" l="1"/>
  <c r="CK2" i="3" s="1"/>
  <c r="CK3" i="3"/>
  <c r="CL5" i="3"/>
  <c r="CL6" i="3" l="1"/>
  <c r="CL2" i="3" s="1"/>
  <c r="CM5" i="3"/>
  <c r="CL3" i="3"/>
  <c r="CM6" i="3" l="1"/>
  <c r="CM2" i="3" s="1"/>
  <c r="CM3" i="3"/>
  <c r="CN5" i="3"/>
  <c r="CN6" i="3" l="1"/>
  <c r="CN2" i="3" s="1"/>
  <c r="CN3" i="3"/>
  <c r="CO5" i="3"/>
  <c r="CO6" i="3" l="1"/>
  <c r="CO2" i="3" s="1"/>
  <c r="CP5" i="3"/>
  <c r="CO3" i="3"/>
  <c r="CP6" i="3" l="1"/>
  <c r="CP2" i="3" s="1"/>
  <c r="CQ5" i="3"/>
  <c r="CP3" i="3"/>
  <c r="CQ6" i="3" l="1"/>
  <c r="CQ2" i="3" s="1"/>
  <c r="CQ3" i="3"/>
  <c r="CR5" i="3"/>
  <c r="CR6" i="3" l="1"/>
  <c r="CR2" i="3" s="1"/>
  <c r="CR3" i="3"/>
  <c r="CS5" i="3"/>
  <c r="CS6" i="3" l="1"/>
  <c r="CS2" i="3" s="1"/>
  <c r="CT5" i="3"/>
  <c r="CS3" i="3"/>
  <c r="CT6" i="3" l="1"/>
  <c r="CT2" i="3" s="1"/>
  <c r="CU5" i="3"/>
  <c r="CT3" i="3"/>
  <c r="CU6" i="3" l="1"/>
  <c r="CU2" i="3" s="1"/>
  <c r="CU3" i="3"/>
  <c r="CV5" i="3"/>
  <c r="CV6" i="3" l="1"/>
  <c r="CV2" i="3" s="1"/>
  <c r="CW5" i="3"/>
  <c r="CV3" i="3"/>
  <c r="CW6" i="3" l="1"/>
  <c r="CW2" i="3" s="1"/>
  <c r="CX5" i="3"/>
  <c r="CW3" i="3"/>
  <c r="CX6" i="3" l="1"/>
  <c r="CX2" i="3" s="1"/>
  <c r="CY5" i="3"/>
  <c r="CX3" i="3"/>
  <c r="CY6" i="3" l="1"/>
  <c r="CY2" i="3" s="1"/>
  <c r="CY3" i="3"/>
  <c r="CZ5" i="3"/>
  <c r="CZ6" i="3" l="1"/>
  <c r="CZ2" i="3" s="1"/>
  <c r="DA5" i="3"/>
  <c r="CZ3" i="3"/>
  <c r="DA6" i="3" l="1"/>
  <c r="DA2" i="3" s="1"/>
  <c r="DB5" i="3"/>
  <c r="DA3" i="3"/>
  <c r="DB6" i="3" l="1"/>
  <c r="DB2" i="3" s="1"/>
  <c r="DB3" i="3"/>
  <c r="DC5" i="3"/>
  <c r="DC6" i="3" l="1"/>
  <c r="DC2" i="3" s="1"/>
  <c r="DC3" i="3"/>
  <c r="DD5" i="3"/>
  <c r="DD6" i="3" l="1"/>
  <c r="DD2" i="3" s="1"/>
  <c r="DD3" i="3"/>
  <c r="DE5" i="3"/>
  <c r="DE6" i="3" l="1"/>
  <c r="DE2" i="3" s="1"/>
  <c r="DF5" i="3"/>
  <c r="DE3" i="3"/>
  <c r="DF6" i="3" l="1"/>
  <c r="DF2" i="3" s="1"/>
  <c r="DG5" i="3"/>
  <c r="DF3" i="3"/>
  <c r="DG6" i="3" l="1"/>
  <c r="DG2" i="3" s="1"/>
  <c r="DG3" i="3"/>
  <c r="DH5" i="3"/>
  <c r="DH6" i="3" l="1"/>
  <c r="DH2" i="3" s="1"/>
  <c r="DI5" i="3"/>
  <c r="DH3" i="3"/>
  <c r="DI6" i="3" l="1"/>
  <c r="DI2" i="3" s="1"/>
  <c r="DI3" i="3"/>
  <c r="DJ5" i="3"/>
  <c r="DJ6" i="3" l="1"/>
  <c r="DJ2" i="3" s="1"/>
  <c r="DJ3" i="3"/>
  <c r="DK5" i="3"/>
  <c r="DK6" i="3" l="1"/>
  <c r="DK2" i="3" s="1"/>
  <c r="DL5" i="3"/>
  <c r="DK3" i="3"/>
  <c r="DL6" i="3" l="1"/>
  <c r="DL2" i="3" s="1"/>
  <c r="DM5" i="3"/>
  <c r="DL3" i="3"/>
  <c r="DM6" i="3" l="1"/>
  <c r="DM2" i="3" s="1"/>
  <c r="DN5" i="3"/>
  <c r="DM3" i="3"/>
  <c r="DN6" i="3" l="1"/>
  <c r="DN2" i="3" s="1"/>
  <c r="DO5" i="3"/>
  <c r="DN3" i="3"/>
  <c r="DO6" i="3" l="1"/>
  <c r="DO2" i="3" s="1"/>
  <c r="DO3" i="3"/>
  <c r="DP5" i="3"/>
  <c r="DP6" i="3" l="1"/>
  <c r="DP2" i="3" s="1"/>
  <c r="DQ5" i="3"/>
  <c r="DP3" i="3"/>
  <c r="DQ6" i="3" l="1"/>
  <c r="DQ2" i="3" s="1"/>
  <c r="DQ3" i="3"/>
  <c r="DR5" i="3"/>
  <c r="DR6" i="3" l="1"/>
  <c r="DR2" i="3" s="1"/>
  <c r="DS5" i="3"/>
  <c r="DR3" i="3"/>
  <c r="DS6" i="3" l="1"/>
  <c r="DS2" i="3" s="1"/>
  <c r="DS3" i="3"/>
  <c r="DT5" i="3"/>
  <c r="DT6" i="3" l="1"/>
  <c r="DT2" i="3" s="1"/>
  <c r="DU5" i="3"/>
  <c r="DT3" i="3"/>
  <c r="DU6" i="3" l="1"/>
  <c r="DU2" i="3" s="1"/>
  <c r="DV5" i="3"/>
  <c r="DU3" i="3"/>
  <c r="DV6" i="3" l="1"/>
  <c r="DV2" i="3" s="1"/>
  <c r="DW5" i="3"/>
  <c r="DV3" i="3"/>
  <c r="DW6" i="3" l="1"/>
  <c r="DW2" i="3" s="1"/>
  <c r="DX5" i="3"/>
  <c r="DW3" i="3"/>
  <c r="DX6" i="3" l="1"/>
  <c r="DX2" i="3" s="1"/>
  <c r="DY5" i="3"/>
  <c r="DX3" i="3"/>
  <c r="DY6" i="3" l="1"/>
  <c r="DY2" i="3" s="1"/>
  <c r="DZ5" i="3"/>
  <c r="DY3" i="3"/>
  <c r="DZ6" i="3" l="1"/>
  <c r="DZ2" i="3" s="1"/>
  <c r="DZ3" i="3"/>
  <c r="EA5" i="3"/>
  <c r="EA6" i="3" l="1"/>
  <c r="EA2" i="3" s="1"/>
  <c r="EA3" i="3"/>
  <c r="EB5" i="3"/>
  <c r="EB6" i="3" l="1"/>
  <c r="EB2" i="3" s="1"/>
  <c r="EB3" i="3"/>
  <c r="EC5" i="3"/>
  <c r="EC6" i="3" l="1"/>
  <c r="EC2" i="3" s="1"/>
  <c r="ED5" i="3"/>
  <c r="EC3" i="3"/>
  <c r="ED6" i="3" l="1"/>
  <c r="ED2" i="3" s="1"/>
  <c r="EE5" i="3"/>
  <c r="ED3" i="3"/>
  <c r="EE6" i="3" l="1"/>
  <c r="EE2" i="3" s="1"/>
  <c r="EF5" i="3"/>
  <c r="EE3" i="3"/>
  <c r="EF6" i="3" l="1"/>
  <c r="EF2" i="3" s="1"/>
  <c r="EG5" i="3"/>
  <c r="EF3" i="3"/>
  <c r="EG6" i="3" l="1"/>
  <c r="EG2" i="3" s="1"/>
  <c r="EH5" i="3"/>
  <c r="EG3" i="3"/>
  <c r="EH6" i="3" l="1"/>
  <c r="EH2" i="3" s="1"/>
  <c r="EI5" i="3"/>
  <c r="EH3" i="3"/>
  <c r="EI6" i="3" l="1"/>
  <c r="EI2" i="3" s="1"/>
  <c r="EI3" i="3"/>
  <c r="EJ5" i="3"/>
  <c r="EJ6" i="3" l="1"/>
  <c r="EJ2" i="3" s="1"/>
  <c r="EK5" i="3"/>
  <c r="EJ3" i="3"/>
  <c r="EK6" i="3" l="1"/>
  <c r="EK2" i="3" s="1"/>
  <c r="EK3" i="3"/>
  <c r="EL5" i="3"/>
  <c r="EL6" i="3" l="1"/>
  <c r="EL2" i="3" s="1"/>
  <c r="EM5" i="3"/>
  <c r="EL3" i="3"/>
  <c r="EM6" i="3" l="1"/>
  <c r="EM2" i="3" s="1"/>
  <c r="EN5" i="3"/>
  <c r="EM3" i="3"/>
  <c r="EN6" i="3" l="1"/>
  <c r="EN2" i="3" s="1"/>
  <c r="EO5" i="3"/>
  <c r="EN3" i="3"/>
  <c r="EO6" i="3" l="1"/>
  <c r="EO2" i="3" s="1"/>
  <c r="EP5" i="3"/>
  <c r="EO3" i="3"/>
  <c r="EP6" i="3" l="1"/>
  <c r="EP2" i="3" s="1"/>
  <c r="EP3" i="3"/>
  <c r="EQ5" i="3"/>
  <c r="EQ6" i="3" l="1"/>
  <c r="EQ2" i="3" s="1"/>
  <c r="ER5" i="3"/>
  <c r="EQ3" i="3"/>
  <c r="ER6" i="3" l="1"/>
  <c r="ER2" i="3" s="1"/>
  <c r="ES5" i="3"/>
  <c r="ER3" i="3"/>
  <c r="ES6" i="3" l="1"/>
  <c r="ES2" i="3" s="1"/>
  <c r="ES3" i="3"/>
  <c r="ET5" i="3"/>
  <c r="ET6" i="3" l="1"/>
  <c r="ET2" i="3" s="1"/>
  <c r="EU5" i="3"/>
  <c r="ET3" i="3"/>
  <c r="EU6" i="3" l="1"/>
  <c r="EU2" i="3" s="1"/>
  <c r="EV5" i="3"/>
  <c r="EU3" i="3"/>
  <c r="EV6" i="3" l="1"/>
  <c r="EV2" i="3" s="1"/>
  <c r="EW5" i="3"/>
  <c r="EV3" i="3"/>
  <c r="EW6" i="3" l="1"/>
  <c r="EW2" i="3" s="1"/>
  <c r="EW3" i="3"/>
  <c r="EX5" i="3"/>
  <c r="EX6" i="3" l="1"/>
  <c r="EX2" i="3" s="1"/>
  <c r="EX3" i="3"/>
  <c r="EY5" i="3"/>
  <c r="EY6" i="3" l="1"/>
  <c r="EY2" i="3" s="1"/>
  <c r="EZ5" i="3"/>
  <c r="EY3" i="3"/>
  <c r="EZ6" i="3" l="1"/>
  <c r="EZ2" i="3" s="1"/>
  <c r="EZ3" i="3"/>
  <c r="FA5" i="3"/>
  <c r="FA6" i="3" l="1"/>
  <c r="FA2" i="3" s="1"/>
  <c r="FB5" i="3"/>
  <c r="FA3" i="3"/>
  <c r="FB6" i="3" l="1"/>
  <c r="FB2" i="3" s="1"/>
  <c r="FB3" i="3"/>
  <c r="FC5" i="3"/>
  <c r="FC6" i="3" l="1"/>
  <c r="FC2" i="3" s="1"/>
  <c r="FC3" i="3"/>
  <c r="FD5" i="3"/>
  <c r="FD6" i="3" l="1"/>
  <c r="FD2" i="3" s="1"/>
  <c r="FE5" i="3"/>
  <c r="FD3" i="3"/>
  <c r="FE6" i="3" l="1"/>
  <c r="FE2" i="3" s="1"/>
  <c r="FF5" i="3"/>
  <c r="FE3" i="3"/>
  <c r="FF6" i="3" l="1"/>
  <c r="FF2" i="3" s="1"/>
  <c r="FF3" i="3"/>
  <c r="FG5" i="3"/>
  <c r="FG6" i="3" l="1"/>
  <c r="FG2" i="3" s="1"/>
  <c r="FG3" i="3"/>
  <c r="FH5" i="3"/>
  <c r="FH6" i="3" l="1"/>
  <c r="FH2" i="3" s="1"/>
  <c r="FH3" i="3"/>
  <c r="FI5" i="3"/>
  <c r="FI6" i="3" l="1"/>
  <c r="FI2" i="3" s="1"/>
  <c r="FI3" i="3"/>
  <c r="FJ5" i="3"/>
  <c r="FJ6" i="3" l="1"/>
  <c r="FJ2" i="3" s="1"/>
  <c r="FK5" i="3"/>
  <c r="FJ3" i="3"/>
  <c r="FK6" i="3" l="1"/>
  <c r="FK2" i="3" s="1"/>
  <c r="FL5" i="3"/>
  <c r="FK3" i="3"/>
  <c r="FL6" i="3" l="1"/>
  <c r="FL2" i="3" s="1"/>
  <c r="FL3" i="3"/>
  <c r="FM5" i="3"/>
  <c r="FM6" i="3" l="1"/>
  <c r="FM2" i="3" s="1"/>
  <c r="FN5" i="3"/>
  <c r="FM3" i="3"/>
  <c r="FN6" i="3" l="1"/>
  <c r="FN2" i="3" s="1"/>
  <c r="FO5" i="3"/>
  <c r="FN3" i="3"/>
  <c r="FO6" i="3" l="1"/>
  <c r="FO2" i="3" s="1"/>
  <c r="FO3" i="3"/>
  <c r="FP5" i="3"/>
  <c r="FP6" i="3" l="1"/>
  <c r="FP2" i="3" s="1"/>
  <c r="FQ5" i="3"/>
  <c r="FP3" i="3"/>
  <c r="FQ6" i="3" l="1"/>
  <c r="FQ2" i="3" s="1"/>
  <c r="FQ3" i="3"/>
  <c r="FR5" i="3"/>
  <c r="FR6" i="3" l="1"/>
  <c r="FR2" i="3" s="1"/>
  <c r="FR3" i="3"/>
  <c r="FS5" i="3"/>
  <c r="FS6" i="3" l="1"/>
  <c r="FS2" i="3" s="1"/>
  <c r="FS3" i="3"/>
  <c r="FT5" i="3"/>
  <c r="FT6" i="3" l="1"/>
  <c r="FT2" i="3" s="1"/>
  <c r="FU5" i="3"/>
  <c r="FT3" i="3"/>
  <c r="FU6" i="3" l="1"/>
  <c r="FU2" i="3" s="1"/>
  <c r="FV5" i="3"/>
  <c r="FU3" i="3"/>
  <c r="FV6" i="3" l="1"/>
  <c r="FV2" i="3" s="1"/>
  <c r="FV3" i="3"/>
  <c r="FW5" i="3"/>
  <c r="FW6" i="3" l="1"/>
  <c r="FW2" i="3" s="1"/>
  <c r="FW3" i="3"/>
  <c r="FX5" i="3"/>
  <c r="FX6" i="3" l="1"/>
  <c r="FX2" i="3" s="1"/>
  <c r="FX3" i="3"/>
  <c r="FY5" i="3"/>
  <c r="FY6" i="3" l="1"/>
  <c r="FY2" i="3" s="1"/>
  <c r="FY3" i="3"/>
  <c r="FZ5" i="3"/>
  <c r="FZ6" i="3" l="1"/>
  <c r="FZ2" i="3" s="1"/>
  <c r="FZ3" i="3"/>
  <c r="GA5" i="3"/>
  <c r="GA6" i="3" l="1"/>
  <c r="GA2" i="3" s="1"/>
  <c r="GA3" i="3"/>
  <c r="GB5" i="3"/>
  <c r="GB6" i="3" l="1"/>
  <c r="GB2" i="3" s="1"/>
  <c r="GC5" i="3"/>
  <c r="GB3" i="3"/>
  <c r="GC6" i="3" l="1"/>
  <c r="GC2" i="3" s="1"/>
  <c r="GD5" i="3"/>
  <c r="GC3" i="3"/>
  <c r="GD6" i="3" l="1"/>
  <c r="GD2" i="3" s="1"/>
  <c r="GE5" i="3"/>
  <c r="GD3" i="3"/>
  <c r="GE6" i="3" l="1"/>
  <c r="GE2" i="3" s="1"/>
  <c r="GE3" i="3"/>
  <c r="GF5" i="3"/>
  <c r="GF6" i="3" l="1"/>
  <c r="GF2" i="3" s="1"/>
  <c r="GF3" i="3"/>
  <c r="GG5" i="3"/>
  <c r="GG6" i="3" l="1"/>
  <c r="GG2" i="3" s="1"/>
  <c r="GG3" i="3"/>
  <c r="GH5" i="3"/>
  <c r="GH6" i="3" l="1"/>
  <c r="GH2" i="3" s="1"/>
  <c r="GI5" i="3"/>
  <c r="GH3" i="3"/>
  <c r="GI6" i="3" l="1"/>
  <c r="GI2" i="3" s="1"/>
  <c r="GJ5" i="3"/>
  <c r="GI3" i="3"/>
  <c r="GJ6" i="3" l="1"/>
  <c r="GJ2" i="3" s="1"/>
  <c r="GK5" i="3"/>
  <c r="GJ3" i="3"/>
  <c r="GK6" i="3" l="1"/>
  <c r="GK2" i="3" s="1"/>
  <c r="GL5" i="3"/>
  <c r="GK3" i="3"/>
  <c r="GL6" i="3" l="1"/>
  <c r="GL2" i="3" s="1"/>
  <c r="GM5" i="3"/>
  <c r="GL3" i="3"/>
  <c r="GM6" i="3" l="1"/>
  <c r="GM2" i="3" s="1"/>
  <c r="GN5" i="3"/>
  <c r="GM3" i="3"/>
  <c r="GN6" i="3" l="1"/>
  <c r="GN2" i="3" s="1"/>
  <c r="GN3" i="3"/>
  <c r="GO5" i="3"/>
  <c r="GO6" i="3" l="1"/>
  <c r="GO2" i="3" s="1"/>
  <c r="GP5" i="3"/>
  <c r="GO3" i="3"/>
  <c r="GP6" i="3" l="1"/>
  <c r="GP2" i="3" s="1"/>
  <c r="GP3" i="3"/>
  <c r="GQ5" i="3"/>
  <c r="GQ6" i="3" l="1"/>
  <c r="GQ2" i="3" s="1"/>
  <c r="GQ3" i="3"/>
  <c r="GR5" i="3"/>
  <c r="GR6" i="3" l="1"/>
  <c r="GR2" i="3" s="1"/>
  <c r="GS5" i="3"/>
  <c r="GR3" i="3"/>
  <c r="GS6" i="3" l="1"/>
  <c r="GS2" i="3" s="1"/>
  <c r="GT5" i="3"/>
  <c r="GS3" i="3"/>
  <c r="GT6" i="3" l="1"/>
  <c r="GT2" i="3" s="1"/>
  <c r="GT3" i="3"/>
  <c r="GU5" i="3"/>
  <c r="GU6" i="3" l="1"/>
  <c r="GU2" i="3" s="1"/>
  <c r="GU3" i="3"/>
  <c r="GV5" i="3"/>
  <c r="GV6" i="3" l="1"/>
  <c r="GV2" i="3" s="1"/>
  <c r="GV3" i="3"/>
  <c r="GW5" i="3"/>
  <c r="GW6" i="3" l="1"/>
  <c r="GW2" i="3" s="1"/>
  <c r="GX5" i="3"/>
  <c r="GW3" i="3"/>
  <c r="GX6" i="3" l="1"/>
  <c r="GX2" i="3" s="1"/>
  <c r="GX3" i="3"/>
  <c r="GY5" i="3"/>
  <c r="GY6" i="3" l="1"/>
  <c r="GY2" i="3" s="1"/>
  <c r="GZ5" i="3"/>
  <c r="GY3" i="3"/>
  <c r="GZ6" i="3" l="1"/>
  <c r="GZ2" i="3" s="1"/>
  <c r="HA5" i="3"/>
  <c r="GZ3" i="3"/>
  <c r="HA6" i="3" l="1"/>
  <c r="HA2" i="3" s="1"/>
  <c r="HA3" i="3"/>
  <c r="HB5" i="3"/>
  <c r="HB6" i="3" l="1"/>
  <c r="HB2" i="3" s="1"/>
  <c r="HB3" i="3"/>
</calcChain>
</file>

<file path=xl/sharedStrings.xml><?xml version="1.0" encoding="utf-8"?>
<sst xmlns="http://schemas.openxmlformats.org/spreadsheetml/2006/main" count="187" uniqueCount="61">
  <si>
    <t>Avancement</t>
  </si>
  <si>
    <t>Demandeur:</t>
  </si>
  <si>
    <t xml:space="preserve">Moyenne de réalisation </t>
  </si>
  <si>
    <t>Promoteur:</t>
  </si>
  <si>
    <t xml:space="preserve">Direction collaboratrices: </t>
  </si>
  <si>
    <t>Responsable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</si>
  <si>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</si>
  <si>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</si>
  <si>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</si>
  <si>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</si>
  <si>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</si>
  <si>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</si>
  <si>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</si>
  <si>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</si>
  <si>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RENCONTRES DE L'ÉQUIPE DE PROJET</t>
  </si>
  <si>
    <t>Titre du projet</t>
  </si>
  <si>
    <t xml:space="preserve">Chargée de projet: </t>
  </si>
  <si>
    <t>RENCONTRES DU COMITÉ DIRECTEUR</t>
  </si>
  <si>
    <t>Mars</t>
  </si>
  <si>
    <t>Avril</t>
  </si>
  <si>
    <t>Mai</t>
  </si>
  <si>
    <t>Juin</t>
  </si>
  <si>
    <t>MAJ:  2024-01-01</t>
  </si>
  <si>
    <t>Livrables et activités</t>
  </si>
  <si>
    <t>Collaborateurs</t>
  </si>
  <si>
    <t xml:space="preserve">Porteur:                                                </t>
  </si>
  <si>
    <t>Date de fin prévue</t>
  </si>
  <si>
    <t>Livrable ou activité terminée/réalisée</t>
  </si>
  <si>
    <t>Livrable ou activité finalisé mais en cours d'approbation</t>
  </si>
  <si>
    <t>Livrable ou activité débuté</t>
  </si>
  <si>
    <t>Livrable ou activité en cours</t>
  </si>
  <si>
    <t>Lot XYZ (ex: formation)</t>
  </si>
  <si>
    <t>Efforts estimés (jrs)</t>
  </si>
  <si>
    <t>Lot XYZ (ex: gestion de projet)</t>
  </si>
  <si>
    <t/>
  </si>
  <si>
    <t>Lot XYZ (ex: TI)</t>
  </si>
  <si>
    <t>Lot XYZ (ex: Communication)</t>
  </si>
  <si>
    <t>Lot XYZ (ex: Offre de services clinique)</t>
  </si>
  <si>
    <t>Titre du lot de travail</t>
  </si>
  <si>
    <t xml:space="preserve">Titre du lot de travail </t>
  </si>
  <si>
    <t>Directives d'utilisation</t>
  </si>
  <si>
    <t>1.</t>
  </si>
  <si>
    <t>Exemple: L'activité aura lieue entre les semaines du 22 octobre et le 3 mai.</t>
  </si>
  <si>
    <t>2.</t>
  </si>
  <si>
    <t>Pour évaluer l'avancement d'une activité, cocher un (X) dans la cellule correspondant à la catégorie d'avancement et au lot de travail. L'outil calculera automatiquement le pourcentage d'avancement Total pour le lot de travail.</t>
  </si>
  <si>
    <t>Important: 
Pour insérer une ou des nouvelle (s) ligne (s) à la feuille ou au lot de travail, il faudra copier la formule de la colonne Total dans ces dernières.</t>
  </si>
  <si>
    <t xml:space="preserve">Le pourcentage inscrit dans la moyenne de réalisation indique la moyenne la colonne total de chaque lot de travail. </t>
  </si>
  <si>
    <t>4.</t>
  </si>
  <si>
    <t>5.</t>
  </si>
  <si>
    <t>Pour ajouter un lot de travail, sélectionner l'ensemble des lignes incluant le Total, puis coller celle-ci à la fin du tableau.</t>
  </si>
  <si>
    <t>Il faudra s'assurer que la formule de la colonne Total s'est copiée dantes toutes les lignes du lot de travail.</t>
  </si>
  <si>
    <r>
      <t xml:space="preserve">Pour afficher la durée des activités dans le gantt, utiliser la fonction           </t>
    </r>
    <r>
      <rPr>
        <b/>
        <i/>
        <u val="singleAccounting"/>
        <sz val="10"/>
        <rFont val="Arial"/>
        <family val="2"/>
      </rPr>
      <t>Couleur de remplissage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pour ombrager la plage de temps ciblée.</t>
    </r>
  </si>
  <si>
    <t>Pour cacher des dates ou mois que vous n'avez pas besoin, utiliser la fonction masquer.</t>
  </si>
  <si>
    <t>3.</t>
  </si>
  <si>
    <t>6.</t>
  </si>
  <si>
    <t>N°</t>
  </si>
  <si>
    <t>Pour afficher de nouveaux mois, placer à la fin de l'échéancier et utiliser la fonction afficher et revenir à l'étape précédente au besoin.</t>
  </si>
  <si>
    <t>Livrable ou activité en cours
 (à mi-chemin)</t>
  </si>
  <si>
    <t>Livrable ou activité en cours
(bien avancé)</t>
  </si>
  <si>
    <t xml:space="preserve">Ne pas oublier d'ajuster le calcul de la moyenne de réalisation losqu'un losqu'un lot est ajouté. </t>
  </si>
  <si>
    <r>
      <t>Commentaires</t>
    </r>
    <r>
      <rPr>
        <b/>
        <sz val="16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</si>
</sst>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22"/>
      <name val="Arial Narrow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FF0000"/>
      <name val="Arial Narrow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8"/>
      <color rgb="FFFF0000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 val="singleAccounting"/>
      <sz val="10"/>
      <name val="Arial"/>
      <family val="2"/>
    </font>
    <font>
      <b/>
      <sz val="10"/>
      <color theme="9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92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21">
    <xf numFmtId="164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</cellStyleXfs>
  <cellXfs count="204">
    <xf numFmtId="164" fontId="0" fillId="0" borderId="0" xfId="0"/>
    <xf numFmtId="49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vertical="center" wrapText="1"/>
      <protection locked="0"/>
    </xf>
    <xf numFmtId="164" fontId="9" fillId="0" borderId="0" xfId="0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2" borderId="1" xfId="0" applyFont="1" applyFill="1" applyBorder="1" applyAlignment="1">
      <alignment horizontal="center" vertical="center"/>
    </xf>
    <xf numFmtId="164" fontId="3" fillId="0" borderId="0" xfId="0" applyFont="1" applyAlignment="1" applyProtection="1">
      <alignment horizontal="center" vertical="center"/>
      <protection locked="0"/>
    </xf>
    <xf numFmtId="164" fontId="17" fillId="0" borderId="0" xfId="0" applyFont="1" applyAlignment="1" applyProtection="1">
      <alignment vertical="center" wrapText="1"/>
      <protection locked="0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1" fontId="17" fillId="0" borderId="0" xfId="0" applyNumberFormat="1" applyFont="1" applyAlignment="1" applyProtection="1">
      <alignment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1" fontId="12" fillId="0" borderId="0" xfId="0" applyNumberFormat="1" applyFont="1" applyAlignment="1" applyProtection="1">
      <alignment horizontal="left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center" wrapText="1"/>
      <protection locked="0"/>
    </xf>
    <xf numFmtId="9" fontId="20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2" borderId="0" xfId="0" applyFont="1" applyFill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64" fontId="4" fillId="0" borderId="0" xfId="0" applyFont="1" applyAlignment="1" applyProtection="1">
      <alignment vertical="center"/>
      <protection locked="0"/>
    </xf>
    <xf numFmtId="164" fontId="6" fillId="0" borderId="0" xfId="0" applyFont="1" applyAlignment="1" applyProtection="1">
      <alignment vertical="center"/>
      <protection locked="0"/>
    </xf>
    <xf numFmtId="164" fontId="1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164" fontId="15" fillId="0" borderId="0" xfId="0" applyFont="1" applyAlignment="1" applyProtection="1">
      <alignment vertical="center"/>
      <protection locked="0"/>
    </xf>
    <xf numFmtId="15" fontId="17" fillId="0" borderId="0" xfId="0" applyNumberFormat="1" applyFont="1" applyAlignment="1" applyProtection="1">
      <alignment vertical="center"/>
      <protection locked="0"/>
    </xf>
    <xf numFmtId="164" fontId="1" fillId="0" borderId="0" xfId="0" applyFont="1" applyAlignment="1" applyProtection="1">
      <alignment horizontal="center" vertical="center"/>
      <protection locked="0"/>
    </xf>
    <xf numFmtId="15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164" fontId="3" fillId="0" borderId="0" xfId="0" applyFont="1" applyAlignment="1" applyProtection="1">
      <alignment vertical="center"/>
      <protection locked="0"/>
    </xf>
    <xf numFmtId="15" fontId="10" fillId="0" borderId="0" xfId="0" applyNumberFormat="1" applyFont="1" applyAlignment="1" applyProtection="1">
      <alignment horizontal="center" vertical="center"/>
      <protection locked="0"/>
    </xf>
    <xf numFmtId="164" fontId="11" fillId="0" borderId="0" xfId="0" applyFont="1" applyAlignment="1" applyProtection="1">
      <alignment horizontal="center" vertical="center"/>
      <protection locked="0"/>
    </xf>
    <xf numFmtId="15" fontId="15" fillId="0" borderId="0" xfId="0" applyNumberFormat="1" applyFont="1" applyAlignment="1" applyProtection="1">
      <alignment horizontal="left" vertical="center"/>
      <protection locked="0"/>
    </xf>
    <xf numFmtId="164" fontId="15" fillId="0" borderId="0" xfId="0" applyFont="1" applyAlignment="1" applyProtection="1">
      <alignment horizontal="left" vertical="center"/>
      <protection locked="0"/>
    </xf>
    <xf numFmtId="15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29" fillId="0" borderId="0" xfId="0" applyFont="1" applyAlignment="1">
      <alignment horizontal="center" vertical="center"/>
    </xf>
    <xf numFmtId="164" fontId="30" fillId="0" borderId="0" xfId="0" applyFont="1" applyAlignment="1" applyProtection="1">
      <alignment vertical="center"/>
      <protection locked="0"/>
    </xf>
    <xf numFmtId="164" fontId="29" fillId="2" borderId="0" xfId="0" applyFont="1" applyFill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 wrapText="1"/>
    </xf>
    <xf numFmtId="164" fontId="14" fillId="0" borderId="2" xfId="0" applyFont="1" applyBorder="1" applyAlignment="1" applyProtection="1">
      <alignment horizontal="center" vertical="center" wrapText="1"/>
      <protection locked="0"/>
    </xf>
    <xf numFmtId="1" fontId="12" fillId="0" borderId="2" xfId="0" applyNumberFormat="1" applyFont="1" applyBorder="1" applyAlignment="1">
      <alignment horizontal="center" vertical="center"/>
    </xf>
    <xf numFmtId="1" fontId="15" fillId="2" borderId="14" xfId="0" applyNumberFormat="1" applyFont="1" applyFill="1" applyBorder="1" applyAlignment="1">
      <alignment horizontal="left" vertical="center"/>
    </xf>
    <xf numFmtId="0" fontId="18" fillId="5" borderId="7" xfId="0" applyNumberFormat="1" applyFont="1" applyFill="1" applyBorder="1" applyAlignment="1">
      <alignment vertical="center"/>
    </xf>
    <xf numFmtId="164" fontId="27" fillId="0" borderId="14" xfId="0" applyFont="1" applyBorder="1" applyAlignment="1">
      <alignment horizontal="left" vertical="center" wrapText="1"/>
    </xf>
    <xf numFmtId="164" fontId="17" fillId="0" borderId="2" xfId="0" applyFont="1" applyBorder="1" applyAlignment="1" applyProtection="1">
      <alignment horizontal="center" vertical="center" wrapText="1"/>
      <protection locked="0"/>
    </xf>
    <xf numFmtId="164" fontId="14" fillId="0" borderId="0" xfId="0" applyFont="1" applyAlignment="1" applyProtection="1">
      <alignment vertical="center"/>
      <protection locked="0"/>
    </xf>
    <xf numFmtId="0" fontId="31" fillId="5" borderId="7" xfId="0" applyNumberFormat="1" applyFont="1" applyFill="1" applyBorder="1" applyAlignment="1">
      <alignment vertical="center"/>
    </xf>
    <xf numFmtId="1" fontId="16" fillId="2" borderId="2" xfId="0" applyNumberFormat="1" applyFont="1" applyFill="1" applyBorder="1" applyAlignment="1">
      <alignment horizontal="center" vertical="center"/>
    </xf>
    <xf numFmtId="1" fontId="15" fillId="2" borderId="16" xfId="0" applyNumberFormat="1" applyFont="1" applyFill="1" applyBorder="1" applyAlignment="1">
      <alignment horizontal="left" vertical="center"/>
    </xf>
    <xf numFmtId="1" fontId="25" fillId="2" borderId="4" xfId="0" applyNumberFormat="1" applyFont="1" applyFill="1" applyBorder="1" applyAlignment="1">
      <alignment horizontal="left" vertical="center"/>
    </xf>
    <xf numFmtId="164" fontId="27" fillId="0" borderId="16" xfId="0" applyFont="1" applyBorder="1" applyAlignment="1">
      <alignment horizontal="left" vertical="center" wrapText="1"/>
    </xf>
    <xf numFmtId="9" fontId="20" fillId="0" borderId="26" xfId="0" applyNumberFormat="1" applyFont="1" applyBorder="1" applyAlignment="1" applyProtection="1">
      <alignment horizontal="center" vertical="center" wrapText="1" shrinkToFit="1"/>
      <protection locked="0"/>
    </xf>
    <xf numFmtId="1" fontId="16" fillId="2" borderId="30" xfId="0" applyNumberFormat="1" applyFont="1" applyFill="1" applyBorder="1" applyAlignment="1">
      <alignment vertical="center" wrapText="1"/>
    </xf>
    <xf numFmtId="15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16" fillId="6" borderId="29" xfId="0" applyNumberFormat="1" applyFont="1" applyFill="1" applyBorder="1" applyAlignment="1">
      <alignment vertical="center" wrapText="1"/>
    </xf>
    <xf numFmtId="9" fontId="16" fillId="6" borderId="31" xfId="0" applyNumberFormat="1" applyFont="1" applyFill="1" applyBorder="1" applyAlignment="1">
      <alignment vertical="center" wrapText="1"/>
    </xf>
    <xf numFmtId="164" fontId="4" fillId="2" borderId="34" xfId="0" applyFont="1" applyFill="1" applyBorder="1" applyAlignment="1" applyProtection="1">
      <alignment horizontal="center" vertical="center"/>
      <protection locked="0"/>
    </xf>
    <xf numFmtId="164" fontId="16" fillId="2" borderId="19" xfId="0" applyFont="1" applyFill="1" applyBorder="1" applyAlignment="1">
      <alignment vertical="center"/>
    </xf>
    <xf numFmtId="164" fontId="16" fillId="2" borderId="39" xfId="0" applyFont="1" applyFill="1" applyBorder="1" applyAlignment="1">
      <alignment vertical="center"/>
    </xf>
    <xf numFmtId="1" fontId="16" fillId="2" borderId="42" xfId="0" applyNumberFormat="1" applyFont="1" applyFill="1" applyBorder="1" applyAlignment="1">
      <alignment horizontal="center" vertical="center"/>
    </xf>
    <xf numFmtId="164" fontId="16" fillId="6" borderId="43" xfId="0" applyFont="1" applyFill="1" applyBorder="1" applyAlignment="1">
      <alignment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44" xfId="0" applyNumberFormat="1" applyFont="1" applyBorder="1" applyAlignment="1">
      <alignment horizontal="center" vertical="center"/>
    </xf>
    <xf numFmtId="164" fontId="17" fillId="0" borderId="45" xfId="0" applyFont="1" applyBorder="1" applyAlignment="1" applyProtection="1">
      <alignment horizontal="left" vertical="center" wrapText="1"/>
      <protection locked="0"/>
    </xf>
    <xf numFmtId="164" fontId="14" fillId="0" borderId="46" xfId="0" applyFont="1" applyBorder="1" applyAlignment="1" applyProtection="1">
      <alignment horizontal="center" vertical="center" wrapText="1"/>
      <protection locked="0"/>
    </xf>
    <xf numFmtId="0" fontId="14" fillId="0" borderId="46" xfId="0" applyNumberFormat="1" applyFont="1" applyBorder="1" applyAlignment="1" applyProtection="1">
      <alignment horizontal="center" vertical="center" wrapText="1"/>
      <protection locked="0"/>
    </xf>
    <xf numFmtId="0" fontId="19" fillId="0" borderId="46" xfId="0" applyNumberFormat="1" applyFont="1" applyBorder="1" applyAlignment="1">
      <alignment horizontal="center" vertical="center" wrapText="1"/>
    </xf>
    <xf numFmtId="9" fontId="20" fillId="0" borderId="46" xfId="0" applyNumberFormat="1" applyFont="1" applyBorder="1" applyAlignment="1" applyProtection="1">
      <alignment horizontal="center" vertical="center" wrapText="1" shrinkToFit="1"/>
      <protection locked="0"/>
    </xf>
    <xf numFmtId="164" fontId="20" fillId="0" borderId="46" xfId="0" applyFont="1" applyBorder="1" applyAlignment="1" applyProtection="1">
      <alignment horizontal="center" vertical="center" wrapText="1" shrinkToFit="1"/>
      <protection locked="0"/>
    </xf>
    <xf numFmtId="9" fontId="18" fillId="7" borderId="47" xfId="2" applyNumberFormat="1" applyFont="1" applyFill="1" applyBorder="1" applyAlignment="1" applyProtection="1">
      <alignment horizontal="center" vertical="center" wrapText="1" shrinkToFit="1"/>
      <protection locked="0"/>
    </xf>
    <xf numFmtId="1" fontId="28" fillId="2" borderId="48" xfId="0" applyNumberFormat="1" applyFont="1" applyFill="1" applyBorder="1" applyAlignment="1">
      <alignment horizontal="center" vertical="center"/>
    </xf>
    <xf numFmtId="1" fontId="24" fillId="2" borderId="49" xfId="0" applyNumberFormat="1" applyFont="1" applyFill="1" applyBorder="1" applyAlignment="1">
      <alignment horizontal="center" vertical="center"/>
    </xf>
    <xf numFmtId="1" fontId="33" fillId="2" borderId="49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/>
    </xf>
    <xf numFmtId="1" fontId="25" fillId="2" borderId="52" xfId="0" applyNumberFormat="1" applyFont="1" applyFill="1" applyBorder="1" applyAlignment="1">
      <alignment horizontal="left" vertical="center"/>
    </xf>
    <xf numFmtId="0" fontId="31" fillId="5" borderId="53" xfId="0" applyNumberFormat="1" applyFont="1" applyFill="1" applyBorder="1" applyAlignment="1">
      <alignment vertical="center"/>
    </xf>
    <xf numFmtId="0" fontId="18" fillId="5" borderId="53" xfId="0" applyNumberFormat="1" applyFont="1" applyFill="1" applyBorder="1" applyAlignment="1">
      <alignment vertical="center"/>
    </xf>
    <xf numFmtId="15" fontId="14" fillId="3" borderId="53" xfId="0" applyNumberFormat="1" applyFont="1" applyFill="1" applyBorder="1" applyAlignment="1" applyProtection="1">
      <alignment horizontal="center" vertical="center" wrapText="1"/>
      <protection locked="0"/>
    </xf>
    <xf numFmtId="9" fontId="18" fillId="7" borderId="54" xfId="2" applyNumberFormat="1" applyFont="1" applyFill="1" applyBorder="1" applyAlignment="1" applyProtection="1">
      <alignment horizontal="center" vertical="center" wrapText="1" shrinkToFit="1"/>
      <protection locked="0"/>
    </xf>
    <xf numFmtId="164" fontId="28" fillId="0" borderId="51" xfId="0" applyFont="1" applyBorder="1" applyAlignment="1">
      <alignment horizontal="left" vertical="center"/>
    </xf>
    <xf numFmtId="164" fontId="15" fillId="0" borderId="55" xfId="0" applyFont="1" applyBorder="1" applyAlignment="1">
      <alignment horizontal="left" vertical="center" wrapText="1"/>
    </xf>
    <xf numFmtId="164" fontId="15" fillId="0" borderId="56" xfId="0" applyFont="1" applyBorder="1" applyAlignment="1">
      <alignment horizontal="left" vertical="center" wrapText="1"/>
    </xf>
    <xf numFmtId="164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3" xfId="0" applyNumberFormat="1" applyFont="1" applyBorder="1" applyAlignment="1" applyProtection="1">
      <alignment horizontal="center" vertical="center" wrapText="1"/>
      <protection locked="0"/>
    </xf>
    <xf numFmtId="0" fontId="19" fillId="0" borderId="53" xfId="0" applyNumberFormat="1" applyFont="1" applyBorder="1" applyAlignment="1">
      <alignment horizontal="center" vertical="center" wrapText="1"/>
    </xf>
    <xf numFmtId="9" fontId="18" fillId="0" borderId="54" xfId="2" applyFont="1" applyFill="1" applyBorder="1" applyAlignment="1" applyProtection="1">
      <alignment horizontal="center" vertical="center" wrapText="1" shrinkToFit="1"/>
      <protection locked="0"/>
    </xf>
    <xf numFmtId="0" fontId="18" fillId="0" borderId="51" xfId="0" applyNumberFormat="1" applyFont="1" applyBorder="1" applyAlignment="1">
      <alignment horizontal="center" vertical="center"/>
    </xf>
    <xf numFmtId="16" fontId="14" fillId="0" borderId="53" xfId="0" applyNumberFormat="1" applyFont="1" applyBorder="1" applyAlignment="1">
      <alignment horizontal="center" vertical="center" wrapText="1"/>
    </xf>
    <xf numFmtId="0" fontId="18" fillId="3" borderId="51" xfId="0" applyNumberFormat="1" applyFont="1" applyFill="1" applyBorder="1" applyAlignment="1">
      <alignment horizontal="center" vertical="center"/>
    </xf>
    <xf numFmtId="164" fontId="27" fillId="0" borderId="55" xfId="0" applyFont="1" applyBorder="1" applyAlignment="1">
      <alignment horizontal="left" vertical="center" wrapText="1"/>
    </xf>
    <xf numFmtId="164" fontId="27" fillId="0" borderId="56" xfId="0" applyFont="1" applyBorder="1" applyAlignment="1">
      <alignment horizontal="left" vertical="center" wrapText="1"/>
    </xf>
    <xf numFmtId="0" fontId="26" fillId="0" borderId="51" xfId="0" applyNumberFormat="1" applyFont="1" applyBorder="1" applyAlignment="1">
      <alignment horizontal="center" vertical="center"/>
    </xf>
    <xf numFmtId="164" fontId="1" fillId="0" borderId="55" xfId="0" applyFont="1" applyBorder="1" applyAlignment="1" applyProtection="1">
      <alignment horizontal="left" vertical="center"/>
      <protection locked="0"/>
    </xf>
    <xf numFmtId="164" fontId="1" fillId="0" borderId="56" xfId="0" applyFont="1" applyBorder="1" applyAlignment="1" applyProtection="1">
      <alignment horizontal="left" vertical="center"/>
      <protection locked="0"/>
    </xf>
    <xf numFmtId="9" fontId="20" fillId="0" borderId="49" xfId="0" applyNumberFormat="1" applyFont="1" applyBorder="1" applyAlignment="1" applyProtection="1">
      <alignment horizontal="center" vertical="center" wrapText="1" shrinkToFit="1"/>
      <protection locked="0"/>
    </xf>
    <xf numFmtId="164" fontId="20" fillId="0" borderId="49" xfId="0" applyFont="1" applyBorder="1" applyAlignment="1" applyProtection="1">
      <alignment horizontal="center" vertical="center" wrapText="1" shrinkToFit="1"/>
      <protection locked="0"/>
    </xf>
    <xf numFmtId="164" fontId="20" fillId="0" borderId="50" xfId="0" applyFont="1" applyBorder="1" applyAlignment="1" applyProtection="1">
      <alignment horizontal="center" vertical="center" wrapText="1" shrinkToFit="1"/>
      <protection locked="0"/>
    </xf>
    <xf numFmtId="164" fontId="17" fillId="0" borderId="55" xfId="0" applyFont="1" applyBorder="1" applyAlignment="1" applyProtection="1">
      <alignment horizontal="left" vertical="center" wrapText="1"/>
      <protection locked="0"/>
    </xf>
    <xf numFmtId="164" fontId="17" fillId="0" borderId="56" xfId="0" applyFont="1" applyBorder="1" applyAlignment="1" applyProtection="1">
      <alignment horizontal="left" vertical="center" wrapText="1"/>
      <protection locked="0"/>
    </xf>
    <xf numFmtId="0" fontId="19" fillId="0" borderId="49" xfId="0" applyNumberFormat="1" applyFont="1" applyBorder="1" applyAlignment="1">
      <alignment horizontal="center" vertical="center" wrapText="1"/>
    </xf>
    <xf numFmtId="9" fontId="18" fillId="7" borderId="54" xfId="2" applyFont="1" applyFill="1" applyBorder="1" applyAlignment="1" applyProtection="1">
      <alignment horizontal="center" vertical="center" wrapText="1" shrinkToFit="1"/>
      <protection locked="0"/>
    </xf>
    <xf numFmtId="9" fontId="20" fillId="0" borderId="53" xfId="0" applyNumberFormat="1" applyFont="1" applyBorder="1" applyAlignment="1" applyProtection="1">
      <alignment horizontal="center" vertical="center" wrapText="1" shrinkToFit="1"/>
      <protection locked="0"/>
    </xf>
    <xf numFmtId="164" fontId="20" fillId="0" borderId="53" xfId="0" applyFont="1" applyBorder="1" applyAlignment="1" applyProtection="1">
      <alignment horizontal="center" vertical="center" wrapText="1" shrinkToFit="1"/>
      <protection locked="0"/>
    </xf>
    <xf numFmtId="164" fontId="17" fillId="0" borderId="57" xfId="0" applyFont="1" applyBorder="1" applyAlignment="1" applyProtection="1">
      <alignment horizontal="left" vertical="center" wrapText="1"/>
      <protection locked="0"/>
    </xf>
    <xf numFmtId="9" fontId="20" fillId="0" borderId="57" xfId="0" applyNumberFormat="1" applyFont="1" applyBorder="1" applyAlignment="1" applyProtection="1">
      <alignment horizontal="center" vertical="center" wrapText="1" shrinkToFit="1"/>
      <protection locked="0"/>
    </xf>
    <xf numFmtId="164" fontId="20" fillId="0" borderId="58" xfId="0" applyFont="1" applyBorder="1" applyAlignment="1" applyProtection="1">
      <alignment horizontal="center" vertical="center" wrapText="1" shrinkToFit="1"/>
      <protection locked="0"/>
    </xf>
    <xf numFmtId="9" fontId="18" fillId="0" borderId="47" xfId="2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Font="1"/>
    <xf numFmtId="164" fontId="12" fillId="0" borderId="8" xfId="0" applyFont="1" applyBorder="1" applyAlignment="1" applyProtection="1">
      <alignment vertical="center"/>
      <protection locked="0"/>
    </xf>
    <xf numFmtId="164" fontId="12" fillId="0" borderId="9" xfId="0" applyFont="1" applyBorder="1" applyAlignment="1" applyProtection="1">
      <alignment vertical="center"/>
      <protection locked="0"/>
    </xf>
    <xf numFmtId="164" fontId="12" fillId="0" borderId="0" xfId="0" applyFont="1" applyBorder="1" applyAlignment="1" applyProtection="1">
      <alignment vertical="center"/>
      <protection locked="0"/>
    </xf>
    <xf numFmtId="0" fontId="14" fillId="0" borderId="59" xfId="0" applyNumberFormat="1" applyFont="1" applyBorder="1" applyAlignment="1" applyProtection="1">
      <alignment horizontal="center" vertical="center" wrapText="1"/>
      <protection locked="0"/>
    </xf>
    <xf numFmtId="0" fontId="18" fillId="5" borderId="61" xfId="0" applyNumberFormat="1" applyFont="1" applyFill="1" applyBorder="1" applyAlignment="1">
      <alignment vertical="center"/>
    </xf>
    <xf numFmtId="0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4" fillId="0" borderId="62" xfId="0" applyNumberFormat="1" applyFont="1" applyBorder="1" applyAlignment="1" applyProtection="1">
      <alignment horizontal="center" vertical="center" wrapText="1"/>
      <protection locked="0"/>
    </xf>
    <xf numFmtId="164" fontId="22" fillId="2" borderId="9" xfId="0" applyFont="1" applyFill="1" applyBorder="1" applyAlignment="1" applyProtection="1">
      <alignment vertical="center"/>
      <protection locked="0"/>
    </xf>
    <xf numFmtId="164" fontId="22" fillId="2" borderId="0" xfId="0" applyFont="1" applyFill="1" applyBorder="1" applyAlignment="1" applyProtection="1">
      <alignment vertical="center"/>
      <protection locked="0"/>
    </xf>
    <xf numFmtId="164" fontId="22" fillId="2" borderId="60" xfId="0" applyFont="1" applyFill="1" applyBorder="1" applyAlignment="1" applyProtection="1">
      <alignment vertical="center"/>
      <protection locked="0"/>
    </xf>
    <xf numFmtId="0" fontId="12" fillId="0" borderId="9" xfId="0" applyNumberFormat="1" applyFont="1" applyBorder="1" applyAlignment="1" applyProtection="1">
      <alignment vertical="center"/>
      <protection locked="0"/>
    </xf>
    <xf numFmtId="1" fontId="32" fillId="2" borderId="63" xfId="0" applyNumberFormat="1" applyFont="1" applyFill="1" applyBorder="1" applyAlignment="1">
      <alignment horizontal="center" vertical="center"/>
    </xf>
    <xf numFmtId="0" fontId="19" fillId="0" borderId="61" xfId="0" applyNumberFormat="1" applyFont="1" applyBorder="1" applyAlignment="1">
      <alignment horizontal="center" vertical="center" wrapText="1"/>
    </xf>
    <xf numFmtId="0" fontId="19" fillId="0" borderId="62" xfId="0" applyNumberFormat="1" applyFont="1" applyBorder="1" applyAlignment="1">
      <alignment horizontal="center" vertical="center" wrapText="1"/>
    </xf>
    <xf numFmtId="1" fontId="21" fillId="8" borderId="18" xfId="0" applyNumberFormat="1" applyFont="1" applyFill="1" applyBorder="1" applyAlignment="1">
      <alignment vertical="center"/>
    </xf>
    <xf numFmtId="1" fontId="21" fillId="8" borderId="23" xfId="0" applyNumberFormat="1" applyFont="1" applyFill="1" applyBorder="1" applyAlignment="1">
      <alignment horizontal="center" vertical="center"/>
    </xf>
    <xf numFmtId="1" fontId="21" fillId="8" borderId="24" xfId="0" applyNumberFormat="1" applyFont="1" applyFill="1" applyBorder="1" applyAlignment="1">
      <alignment vertical="center"/>
    </xf>
    <xf numFmtId="1" fontId="21" fillId="8" borderId="25" xfId="0" applyNumberFormat="1" applyFont="1" applyFill="1" applyBorder="1" applyAlignment="1">
      <alignment vertical="center"/>
    </xf>
    <xf numFmtId="1" fontId="16" fillId="2" borderId="64" xfId="0" applyNumberFormat="1" applyFont="1" applyFill="1" applyBorder="1" applyAlignment="1">
      <alignment vertical="center" wrapText="1"/>
    </xf>
    <xf numFmtId="1" fontId="36" fillId="2" borderId="67" xfId="0" applyNumberFormat="1" applyFont="1" applyFill="1" applyBorder="1" applyAlignment="1">
      <alignment horizontal="center" vertical="center"/>
    </xf>
    <xf numFmtId="1" fontId="36" fillId="2" borderId="68" xfId="0" applyNumberFormat="1" applyFont="1" applyFill="1" applyBorder="1" applyAlignment="1">
      <alignment horizontal="center" vertical="center"/>
    </xf>
    <xf numFmtId="1" fontId="36" fillId="2" borderId="69" xfId="0" applyNumberFormat="1" applyFont="1" applyFill="1" applyBorder="1" applyAlignment="1">
      <alignment horizontal="center" vertical="center"/>
    </xf>
    <xf numFmtId="1" fontId="36" fillId="2" borderId="70" xfId="0" applyNumberFormat="1" applyFont="1" applyFill="1" applyBorder="1" applyAlignment="1">
      <alignment horizontal="center" vertical="center"/>
    </xf>
    <xf numFmtId="1" fontId="36" fillId="2" borderId="71" xfId="0" applyNumberFormat="1" applyFont="1" applyFill="1" applyBorder="1" applyAlignment="1">
      <alignment horizontal="center" vertical="center"/>
    </xf>
    <xf numFmtId="14" fontId="21" fillId="2" borderId="66" xfId="0" applyNumberFormat="1" applyFont="1" applyFill="1" applyBorder="1" applyAlignment="1" applyProtection="1">
      <alignment horizontal="centerContinuous" vertical="distributed"/>
      <protection locked="0"/>
    </xf>
    <xf numFmtId="14" fontId="21" fillId="2" borderId="66" xfId="0" applyNumberFormat="1" applyFont="1" applyFill="1" applyBorder="1" applyAlignment="1" applyProtection="1">
      <alignment horizontal="centerContinuous" vertical="center"/>
      <protection locked="0"/>
    </xf>
    <xf numFmtId="1" fontId="16" fillId="8" borderId="18" xfId="0" applyNumberFormat="1" applyFont="1" applyFill="1" applyBorder="1" applyAlignment="1">
      <alignment vertical="center" wrapText="1"/>
    </xf>
    <xf numFmtId="9" fontId="16" fillId="6" borderId="72" xfId="0" applyNumberFormat="1" applyFont="1" applyFill="1" applyBorder="1" applyAlignment="1">
      <alignment vertical="center" wrapText="1"/>
    </xf>
    <xf numFmtId="9" fontId="16" fillId="6" borderId="0" xfId="0" applyNumberFormat="1" applyFont="1" applyFill="1" applyBorder="1" applyAlignment="1">
      <alignment vertical="center" wrapText="1"/>
    </xf>
    <xf numFmtId="164" fontId="16" fillId="6" borderId="73" xfId="0" applyFont="1" applyFill="1" applyBorder="1" applyAlignment="1">
      <alignment vertical="center"/>
    </xf>
    <xf numFmtId="9" fontId="16" fillId="3" borderId="67" xfId="0" applyNumberFormat="1" applyFont="1" applyFill="1" applyBorder="1" applyAlignment="1">
      <alignment vertical="center" wrapText="1"/>
    </xf>
    <xf numFmtId="9" fontId="16" fillId="3" borderId="70" xfId="0" applyNumberFormat="1" applyFont="1" applyFill="1" applyBorder="1" applyAlignment="1">
      <alignment vertical="center" wrapText="1"/>
    </xf>
    <xf numFmtId="1" fontId="21" fillId="8" borderId="17" xfId="0" applyNumberFormat="1" applyFont="1" applyFill="1" applyBorder="1" applyAlignment="1">
      <alignment horizontal="centerContinuous" vertical="center"/>
    </xf>
    <xf numFmtId="1" fontId="21" fillId="8" borderId="20" xfId="0" applyNumberFormat="1" applyFont="1" applyFill="1" applyBorder="1" applyAlignment="1">
      <alignment horizontal="centerContinuous" vertical="center" wrapText="1"/>
    </xf>
    <xf numFmtId="1" fontId="21" fillId="8" borderId="21" xfId="0" applyNumberFormat="1" applyFont="1" applyFill="1" applyBorder="1" applyAlignment="1">
      <alignment horizontal="centerContinuous" vertical="center"/>
    </xf>
    <xf numFmtId="1" fontId="21" fillId="8" borderId="22" xfId="0" applyNumberFormat="1" applyFont="1" applyFill="1" applyBorder="1" applyAlignment="1">
      <alignment horizontal="centerContinuous" vertical="center" wrapText="1"/>
    </xf>
    <xf numFmtId="1" fontId="21" fillId="8" borderId="17" xfId="0" applyNumberFormat="1" applyFont="1" applyFill="1" applyBorder="1" applyAlignment="1">
      <alignment horizontal="centerContinuous" vertical="center" wrapText="1"/>
    </xf>
    <xf numFmtId="9" fontId="16" fillId="3" borderId="35" xfId="0" applyNumberFormat="1" applyFont="1" applyFill="1" applyBorder="1" applyAlignment="1">
      <alignment horizontal="centerContinuous" vertical="center" wrapText="1"/>
    </xf>
    <xf numFmtId="9" fontId="16" fillId="3" borderId="36" xfId="0" applyNumberFormat="1" applyFont="1" applyFill="1" applyBorder="1" applyAlignment="1">
      <alignment horizontal="centerContinuous" vertical="center" wrapText="1"/>
    </xf>
    <xf numFmtId="164" fontId="4" fillId="0" borderId="0" xfId="0" applyFont="1" applyAlignment="1" applyProtection="1">
      <alignment horizontal="centerContinuous" vertical="center"/>
      <protection locked="0"/>
    </xf>
    <xf numFmtId="164" fontId="6" fillId="0" borderId="0" xfId="0" applyFont="1" applyAlignment="1" applyProtection="1">
      <alignment horizontal="centerContinuous" vertical="center"/>
      <protection locked="0"/>
    </xf>
    <xf numFmtId="14" fontId="21" fillId="2" borderId="75" xfId="0" applyNumberFormat="1" applyFont="1" applyFill="1" applyBorder="1" applyAlignment="1" applyProtection="1">
      <alignment horizontal="center" vertical="center"/>
      <protection locked="0"/>
    </xf>
    <xf numFmtId="164" fontId="22" fillId="6" borderId="0" xfId="0" applyFont="1" applyFill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164" fontId="15" fillId="6" borderId="20" xfId="0" applyFont="1" applyFill="1" applyBorder="1" applyAlignment="1">
      <alignment horizontal="left" vertical="center"/>
    </xf>
    <xf numFmtId="164" fontId="6" fillId="6" borderId="33" xfId="0" applyFont="1" applyFill="1" applyBorder="1" applyAlignment="1" applyProtection="1">
      <alignment vertical="center"/>
      <protection locked="0"/>
    </xf>
    <xf numFmtId="164" fontId="22" fillId="2" borderId="33" xfId="0" applyFont="1" applyFill="1" applyBorder="1" applyAlignment="1" applyProtection="1">
      <alignment vertical="center"/>
      <protection locked="0"/>
    </xf>
    <xf numFmtId="164" fontId="22" fillId="2" borderId="34" xfId="0" applyFont="1" applyFill="1" applyBorder="1" applyAlignment="1" applyProtection="1">
      <alignment vertical="center"/>
      <protection locked="0"/>
    </xf>
    <xf numFmtId="164" fontId="15" fillId="6" borderId="3" xfId="0" applyFont="1" applyFill="1" applyBorder="1" applyAlignment="1">
      <alignment horizontal="left" vertical="center"/>
    </xf>
    <xf numFmtId="164" fontId="22" fillId="2" borderId="73" xfId="0" applyFont="1" applyFill="1" applyBorder="1" applyAlignment="1" applyProtection="1">
      <alignment vertical="center"/>
      <protection locked="0"/>
    </xf>
    <xf numFmtId="164" fontId="15" fillId="6" borderId="23" xfId="0" applyFont="1" applyFill="1" applyBorder="1" applyAlignment="1">
      <alignment horizontal="left" vertical="center" wrapText="1"/>
    </xf>
    <xf numFmtId="164" fontId="22" fillId="6" borderId="79" xfId="0" applyFont="1" applyFill="1" applyBorder="1" applyAlignment="1" applyProtection="1">
      <alignment vertical="center"/>
      <protection locked="0"/>
    </xf>
    <xf numFmtId="164" fontId="22" fillId="2" borderId="79" xfId="0" applyFont="1" applyFill="1" applyBorder="1" applyAlignment="1" applyProtection="1">
      <alignment vertical="center"/>
      <protection locked="0"/>
    </xf>
    <xf numFmtId="164" fontId="22" fillId="2" borderId="80" xfId="0" applyFont="1" applyFill="1" applyBorder="1" applyAlignment="1" applyProtection="1">
      <alignment vertical="center"/>
      <protection locked="0"/>
    </xf>
    <xf numFmtId="9" fontId="16" fillId="3" borderId="81" xfId="0" applyNumberFormat="1" applyFont="1" applyFill="1" applyBorder="1" applyAlignment="1">
      <alignment horizontal="centerContinuous" vertical="center" wrapText="1"/>
    </xf>
    <xf numFmtId="9" fontId="16" fillId="3" borderId="71" xfId="0" applyNumberFormat="1" applyFont="1" applyFill="1" applyBorder="1" applyAlignment="1">
      <alignment vertical="center" wrapText="1"/>
    </xf>
    <xf numFmtId="164" fontId="16" fillId="8" borderId="18" xfId="0" applyFont="1" applyFill="1" applyBorder="1" applyAlignment="1">
      <alignment vertical="center"/>
    </xf>
    <xf numFmtId="164" fontId="16" fillId="8" borderId="17" xfId="0" applyFont="1" applyFill="1" applyBorder="1" applyAlignment="1">
      <alignment vertical="center"/>
    </xf>
    <xf numFmtId="164" fontId="0" fillId="6" borderId="0" xfId="0" applyFill="1"/>
    <xf numFmtId="164" fontId="36" fillId="6" borderId="0" xfId="0" applyFont="1" applyFill="1"/>
    <xf numFmtId="164" fontId="1" fillId="6" borderId="0" xfId="0" applyFont="1" applyFill="1"/>
    <xf numFmtId="164" fontId="1" fillId="6" borderId="0" xfId="0" applyFont="1" applyFill="1" applyAlignment="1">
      <alignment wrapText="1"/>
    </xf>
    <xf numFmtId="164" fontId="1" fillId="6" borderId="0" xfId="0" applyFont="1" applyFill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39" fillId="6" borderId="0" xfId="0" applyFont="1" applyFill="1" applyAlignment="1">
      <alignment horizontal="left" vertical="top"/>
    </xf>
    <xf numFmtId="164" fontId="39" fillId="6" borderId="0" xfId="0" applyFont="1" applyFill="1" applyAlignment="1">
      <alignment vertical="top"/>
    </xf>
    <xf numFmtId="164" fontId="39" fillId="6" borderId="0" xfId="0" applyFont="1" applyFill="1"/>
    <xf numFmtId="1" fontId="16" fillId="8" borderId="40" xfId="0" applyNumberFormat="1" applyFont="1" applyFill="1" applyBorder="1" applyAlignment="1">
      <alignment vertical="top"/>
    </xf>
    <xf numFmtId="1" fontId="16" fillId="8" borderId="41" xfId="0" applyNumberFormat="1" applyFont="1" applyFill="1" applyBorder="1" applyAlignment="1">
      <alignment vertical="top"/>
    </xf>
    <xf numFmtId="164" fontId="16" fillId="2" borderId="48" xfId="0" applyFont="1" applyFill="1" applyBorder="1" applyAlignment="1">
      <alignment horizontal="left" vertical="center" wrapText="1"/>
    </xf>
    <xf numFmtId="164" fontId="16" fillId="2" borderId="78" xfId="0" applyFont="1" applyFill="1" applyBorder="1" applyAlignment="1">
      <alignment horizontal="left" vertical="center" wrapText="1"/>
    </xf>
    <xf numFmtId="164" fontId="23" fillId="4" borderId="35" xfId="0" applyFont="1" applyFill="1" applyBorder="1" applyAlignment="1" applyProtection="1">
      <alignment horizontal="center" vertical="center"/>
      <protection locked="0"/>
    </xf>
    <xf numFmtId="164" fontId="23" fillId="4" borderId="36" xfId="0" applyFont="1" applyFill="1" applyBorder="1" applyAlignment="1" applyProtection="1">
      <alignment horizontal="center" vertical="center"/>
      <protection locked="0"/>
    </xf>
    <xf numFmtId="164" fontId="23" fillId="4" borderId="37" xfId="0" applyFont="1" applyFill="1" applyBorder="1" applyAlignment="1" applyProtection="1">
      <alignment horizontal="center" vertical="center"/>
      <protection locked="0"/>
    </xf>
    <xf numFmtId="164" fontId="35" fillId="4" borderId="32" xfId="0" applyFont="1" applyFill="1" applyBorder="1" applyAlignment="1" applyProtection="1">
      <alignment horizontal="center" vertical="center" wrapText="1"/>
      <protection locked="0"/>
    </xf>
    <xf numFmtId="164" fontId="34" fillId="4" borderId="33" xfId="0" applyFont="1" applyFill="1" applyBorder="1" applyAlignment="1" applyProtection="1">
      <alignment horizontal="center" vertical="center"/>
      <protection locked="0"/>
    </xf>
    <xf numFmtId="164" fontId="34" fillId="4" borderId="34" xfId="0" applyFont="1" applyFill="1" applyBorder="1" applyAlignment="1" applyProtection="1">
      <alignment horizontal="center" vertical="center"/>
      <protection locked="0"/>
    </xf>
    <xf numFmtId="164" fontId="1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5" xfId="0" applyFont="1" applyBorder="1" applyAlignment="1" applyProtection="1">
      <alignment horizontal="center" vertical="center" textRotation="90" wrapText="1"/>
      <protection locked="0"/>
    </xf>
    <xf numFmtId="164" fontId="1" fillId="0" borderId="27" xfId="0" applyFont="1" applyBorder="1" applyAlignment="1" applyProtection="1">
      <alignment horizontal="center" vertical="center" textRotation="90" wrapText="1"/>
      <protection locked="0"/>
    </xf>
    <xf numFmtId="164" fontId="1" fillId="0" borderId="15" xfId="0" applyFont="1" applyBorder="1" applyAlignment="1" applyProtection="1">
      <alignment horizontal="center" vertical="center" textRotation="90" wrapText="1"/>
      <protection locked="0"/>
    </xf>
    <xf numFmtId="164" fontId="1" fillId="0" borderId="6" xfId="0" applyFont="1" applyBorder="1" applyAlignment="1" applyProtection="1">
      <alignment horizontal="center" vertical="center" textRotation="90" wrapText="1"/>
      <protection locked="0"/>
    </xf>
    <xf numFmtId="164" fontId="1" fillId="0" borderId="28" xfId="0" applyFont="1" applyBorder="1" applyAlignment="1" applyProtection="1">
      <alignment horizontal="center" vertical="center" textRotation="90" wrapText="1"/>
      <protection locked="0"/>
    </xf>
    <xf numFmtId="9" fontId="16" fillId="3" borderId="11" xfId="2" applyFont="1" applyFill="1" applyBorder="1" applyAlignment="1" applyProtection="1">
      <alignment horizontal="center" vertical="center" wrapText="1" shrinkToFit="1"/>
      <protection locked="0"/>
    </xf>
    <xf numFmtId="9" fontId="16" fillId="3" borderId="12" xfId="2" applyFont="1" applyFill="1" applyBorder="1" applyAlignment="1" applyProtection="1">
      <alignment horizontal="center" vertical="center" wrapText="1" shrinkToFit="1"/>
      <protection locked="0"/>
    </xf>
    <xf numFmtId="9" fontId="16" fillId="3" borderId="13" xfId="2" applyFont="1" applyFill="1" applyBorder="1" applyAlignment="1" applyProtection="1">
      <alignment horizontal="center" vertical="center" wrapText="1" shrinkToFit="1"/>
      <protection locked="0"/>
    </xf>
    <xf numFmtId="164" fontId="16" fillId="0" borderId="38" xfId="0" applyFont="1" applyBorder="1" applyAlignment="1">
      <alignment horizontal="left" vertical="center"/>
    </xf>
    <xf numFmtId="164" fontId="16" fillId="0" borderId="76" xfId="0" applyFont="1" applyBorder="1" applyAlignment="1">
      <alignment horizontal="left" vertical="center"/>
    </xf>
    <xf numFmtId="164" fontId="16" fillId="0" borderId="51" xfId="0" applyFont="1" applyBorder="1" applyAlignment="1">
      <alignment horizontal="left" vertical="center"/>
    </xf>
    <xf numFmtId="164" fontId="16" fillId="0" borderId="77" xfId="0" applyFont="1" applyBorder="1" applyAlignment="1">
      <alignment horizontal="left" vertical="center"/>
    </xf>
    <xf numFmtId="14" fontId="21" fillId="2" borderId="32" xfId="0" applyNumberFormat="1" applyFont="1" applyFill="1" applyBorder="1" applyAlignment="1" applyProtection="1">
      <alignment horizontal="center" vertical="center"/>
      <protection locked="0"/>
    </xf>
    <xf numFmtId="14" fontId="21" fillId="2" borderId="74" xfId="0" applyNumberFormat="1" applyFont="1" applyFill="1" applyBorder="1" applyAlignment="1" applyProtection="1">
      <alignment horizontal="center" vertical="center"/>
      <protection locked="0"/>
    </xf>
    <xf numFmtId="14" fontId="21" fillId="2" borderId="75" xfId="0" applyNumberFormat="1" applyFont="1" applyFill="1" applyBorder="1" applyAlignment="1" applyProtection="1">
      <alignment horizontal="center" vertical="center"/>
      <protection locked="0"/>
    </xf>
    <xf numFmtId="14" fontId="21" fillId="2" borderId="65" xfId="0" applyNumberFormat="1" applyFont="1" applyFill="1" applyBorder="1" applyAlignment="1" applyProtection="1">
      <alignment horizontal="center" vertical="center"/>
      <protection locked="0"/>
    </xf>
    <xf numFmtId="14" fontId="21" fillId="2" borderId="66" xfId="0" applyNumberFormat="1" applyFont="1" applyFill="1" applyBorder="1" applyAlignment="1" applyProtection="1">
      <alignment horizontal="center" vertical="center"/>
      <protection locked="0"/>
    </xf>
  </cellXfs>
  <cellStyles count="21">
    <cellStyle name="Euro" xfId="1" xr:uid="{00000000-0005-0000-0000-000000000000}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7" builtinId="8" hidden="1"/>
    <cellStyle name="Lien hypertexte" xfId="9" builtinId="8" hidden="1"/>
    <cellStyle name="Lien hypertexte" xfId="5" builtinId="8" hidden="1"/>
    <cellStyle name="Lien hypertexte" xfId="3" builtinId="8" hidden="1"/>
    <cellStyle name="Lien hypertexte visité" xfId="8" builtinId="9" hidden="1"/>
    <cellStyle name="Lien hypertexte visité" xfId="6" builtinId="9" hidden="1"/>
    <cellStyle name="Lien hypertexte visité" xfId="12" builtinId="9" hidden="1"/>
    <cellStyle name="Lien hypertexte visité" xfId="16" builtinId="9" hidden="1"/>
    <cellStyle name="Lien hypertexte visité" xfId="4" builtinId="9" hidden="1"/>
    <cellStyle name="Lien hypertexte visité" xfId="14" builtinId="9" hidden="1"/>
    <cellStyle name="Lien hypertexte visité" xfId="20" builtinId="9" hidden="1"/>
    <cellStyle name="Lien hypertexte visité" xfId="18" builtinId="9" hidden="1"/>
    <cellStyle name="Lien hypertexte visité" xfId="10" builtinId="9" hidden="1"/>
    <cellStyle name="Normal" xfId="0" builtinId="0"/>
    <cellStyle name="Pourcentage" xfId="2" builtinId="5"/>
  </cellStyles>
  <dxfs count="29"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  <dxf>
      <fill>
        <patternFill>
          <bgColor indexed="31"/>
        </patternFill>
      </fill>
      <border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2F39"/>
      <rgbColor rgb="00FFFFCC"/>
      <rgbColor rgb="009BCA4E"/>
      <rgbColor rgb="00660066"/>
      <rgbColor rgb="00FF8080"/>
      <rgbColor rgb="000066CC"/>
      <rgbColor rgb="00CCCCFF"/>
      <rgbColor rgb="00000080"/>
      <rgbColor rgb="00FF00FF"/>
      <rgbColor rgb="00FFFF4B"/>
      <rgbColor rgb="0000FFFF"/>
      <rgbColor rgb="00800080"/>
      <rgbColor rgb="00800000"/>
      <rgbColor rgb="00008080"/>
      <rgbColor rgb="00C2F47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200"/>
      <color rgb="FF81C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1192092</xdr:colOff>
      <xdr:row>1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1889270" cy="1095375"/>
        </a:xfrm>
        <a:prstGeom prst="rect">
          <a:avLst/>
        </a:prstGeom>
      </xdr:spPr>
    </xdr:pic>
    <xdr:clientData/>
  </xdr:twoCellAnchor>
  <xdr:twoCellAnchor>
    <xdr:from>
      <xdr:col>23</xdr:col>
      <xdr:colOff>361950</xdr:colOff>
      <xdr:row>8</xdr:row>
      <xdr:rowOff>57603</xdr:rowOff>
    </xdr:from>
    <xdr:to>
      <xdr:col>23</xdr:col>
      <xdr:colOff>376463</xdr:colOff>
      <xdr:row>99</xdr:row>
      <xdr:rowOff>86178</xdr:rowOff>
    </xdr:to>
    <xdr:cxnSp macro="">
      <xdr:nvCxnSpPr>
        <xdr:cNvPr id="4" name="Lien droit 3">
          <a:extLst>
            <a:ext uri="{FF2B5EF4-FFF2-40B4-BE49-F238E27FC236}">
              <a16:creationId xmlns:a16="http://schemas.microsoft.com/office/drawing/2014/main" id="{49147E89-B82B-4EC6-9B28-03D6DC7E247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CxnSpPr>
          <a:cxnSpLocks/>
        </xdr:cNvCxnSpPr>
      </xdr:nvCxnSpPr>
      <xdr:spPr>
        <a:xfrm flipH="1">
          <a:off x="15811500" y="4020003"/>
          <a:ext cx="14513" cy="31727775"/>
        </a:xfrm>
        <a:prstGeom prst="line">
          <a:avLst/>
        </a:prstGeom>
        <a:ln w="57150">
          <a:solidFill>
            <a:srgbClr val="FF0000"/>
          </a:solidFill>
          <a:prstDash val="sys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29</xdr:row>
      <xdr:rowOff>85725</xdr:rowOff>
    </xdr:from>
    <xdr:to>
      <xdr:col>1</xdr:col>
      <xdr:colOff>3867150</xdr:colOff>
      <xdr:row>49</xdr:row>
      <xdr:rowOff>23342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1058525"/>
          <a:ext cx="3324225" cy="3176117"/>
        </a:xfrm>
        <a:prstGeom prst="rect">
          <a:avLst/>
        </a:prstGeom>
        <a:ln w="254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76201</xdr:colOff>
      <xdr:row>6</xdr:row>
      <xdr:rowOff>85725</xdr:rowOff>
    </xdr:from>
    <xdr:to>
      <xdr:col>1</xdr:col>
      <xdr:colOff>3924301</xdr:colOff>
      <xdr:row>16</xdr:row>
      <xdr:rowOff>110097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1" y="1257300"/>
          <a:ext cx="3848100" cy="1643622"/>
        </a:xfrm>
        <a:prstGeom prst="rect">
          <a:avLst/>
        </a:prstGeom>
        <a:ln w="254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3752850</xdr:colOff>
      <xdr:row>2</xdr:row>
      <xdr:rowOff>104775</xdr:rowOff>
    </xdr:from>
    <xdr:to>
      <xdr:col>1</xdr:col>
      <xdr:colOff>4124377</xdr:colOff>
      <xdr:row>3</xdr:row>
      <xdr:rowOff>238166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1450" y="466725"/>
          <a:ext cx="371527" cy="29531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52</xdr:row>
      <xdr:rowOff>114300</xdr:rowOff>
    </xdr:from>
    <xdr:to>
      <xdr:col>1</xdr:col>
      <xdr:colOff>3134004</xdr:colOff>
      <xdr:row>59</xdr:row>
      <xdr:rowOff>9669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2075" y="14811375"/>
          <a:ext cx="2000529" cy="102884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142875</xdr:rowOff>
    </xdr:to>
    <xdr:sp macro="" textlink="">
      <xdr:nvSpPr>
        <xdr:cNvPr id="2049" name="AutoShape 1" descr="data:image/png;base64,iVBORw0KGgoAAAANSUhEUgAAAfsAAAGvCAYAAABclHwzAAAgAElEQVR4nOy9d3xdx3nn/Z3TbsdFIcBewN57EYsokhIpdktWsyQXuWidtXdjO4nt5N0U5913k+xu3hR748R27Hj9xnGJYsuxJVmiGklRjWInxV4AopeL29sps3+cC+ACBECQIi1S7/3hc3HvOWfOnGfmPDNPmZlnxMSJEyUllFBCCSWUUMIHFsr7TUAJJZRQQgkllHBzURL2JZRQQgkllPABR0nYl1BCCSWUUMIHHCVhX0IJJZRQQgkfcJSEfQkllFBCCSV8wKGpD814v2kooYQShgVR+BRD9vvuj+LrA91/q0P0+5YMXtYb8ZxbcXGSoLfcsvewT93Iot/F71j2u1bED1fkU3zPQHxSfH/xfbLfcQm3IrT3m4ASSihhuBioU+3fsQ9ynwDk7dgpdwueqyk17yX/wZ5ZfH0gZeA3UY9igEMJQhTeZ38B3F+wD3RN9s0HWST0i671qZqhyjqYYlD8zBLeb5SEfQklfCBR6GRFcQcvbtO+92YSPZSgGuj6jRTwQ+U1kCemWCgP5/4hniuLFRp6BfxA5A1L6A91/rZkug8cSsK+hBJuO/S3Lvt3pjfLCh4KQwtBiUQoAoTAtmxUMdh0od+0YLgWC36wNIMNrdwIDMeT0F85Kb5H6Xc8EM39hnqGfORAdTBY+UuC/lZCSdiXUMJtBbdzlYVOVAoHKVwDvrf7lUghC+eEa9wXrHqJKPTnssh2FL3eW/p6dLt/Xo0i93mikF70uy5BKEhL4uQtPF4PJlaftLLPGHJ/WgonZf+cr44e2ga8f2CrvfseSW/9yUKdDXYsCu/kynfR9/l0l0e6he09dSVtsjuHPvXSX0gP5YXoTuUS5QjXrd/LF0XpZRHR9DuP6MnDZaJiKrqHCoqVt5KAvxVRmo1fQgm3HSRCSCQOmqLiERq6oqJqKkiJLjQMNHRVRwjR0/VKURA8QmAoOgY6hmKgDNANCKGgaRpux68M+RFSQUNFEaLntMShWxAoCHRUfHmdLzz2Oe67ezv5TM5NXzTxTFVV1/ovKidIFKGiK3rviMQ1QAAaKipqT4598+/77QpwMISOITR0VQMBmqJiKDq6qiGEQBMqhtDRFQ1FUXoEva6phWN6XOOqUNBUvUCQRFM11MI9iqKga9oANPUKdkVRUVW1qETFpetvtQ/8EYBH0fGgYwgdRRa/8+6XJgpKSPc7F0UfUISCqnbTejO9GSXcDJQs+xJKuCUxmJuVgvUoMaQKSRvFAls6WLqNx+fFiuUx0DEVE3wKqKIwN0+iIlBtBSuRw6MaZO0s+BQUj4ojbUCgSRWZk5iOierRcApW30B2owRUFETWBkUiNImN4woz6QoZTdMxI1lmjZpF4nKEZ174dwJhH7a0ezwUmlSwk3mEpoBWsPSlRFM07IxNzszjCXgwsa/JulelAjlXECuGwOkj2AGcvrUuBKoJTiqHpmpkFRNvwIedNMF0sFSJ5tVxMnk0R8VSHaRXgAo+dLLRDMKjInSBIx00FMg4WI6F6tUQEqx0DkeAz+fDyVrk81nUgIHToyAV3r+U6KjYaQtLSFRDxcEpsu4LwrzHU1A8Bt99rqDwWAoiZqIKFVN1EB6BVHu9Ez3P7PPd+xQFFXI2tmOjeDScggLR956S2/5WhlqxasrX3m8iSiihhGL0taj6whVcXsNDujPBhzfu5HOf+CwbVq2joqKSt/e/xUcffJxPfPijLFq4mDMXzpDIJNE1HYRAlxoh6eNzT3yWezdtZNuObdQ11tHU1kggHEDTVdJdSRbOnM+WLVvZf+wgvoAPx7GRAlRdRVFVpHTdwl6fl2wmw44t25gwZhwNdfWUV5STN/OA48os26bKKOf3//OX8YS8zF+ziMaORlojrfiCfjRDIxNJ81sffRLbsWnobETzqGiaRiaeYcncJXz2t36L3ft2IzQFVdcQqoLl2CiaitAUhKaiKAJHuvWjejQMj4dMKsPO7R9i1JhRvHv2JL6QH0VVcYSDFA6aoaGoCtJxcB0TAq8w+O1PfZ7td29lxozpvL53H/ffvYPPffy3mD9/HkeOHGHTnXfz2Y9+msWLFnGpsY5YIoaWgj/4/FfI2XnO1J+lvKKMZEecDUvWsu3ebRw4ehAsh08//kmqqqvYv+8tNi1fx0cffpS9+/eBLhCKQNUVbOkQDPiJt3ax7e4tzJ07h4MnDhEMB5FCgioQijuMo2kajuMUOEf0slA3D0lJSPj5f77yp9yx4g4Wr1pKS2cLHbFOVENFVRUcx0EqDqqhoqgaIHGEjWKoGD4v8c4YaxevYd3Ktew/uB9P0IeU3Z6DgXj1Rk5kLOFGoOTGL6GE2w1CogiBnc4zdtQYTpw+wd/97Te49471zJ45i/q2y/y3P/tvdDa0c/eaDeQyOVeIOAoiYfOVz38J27H4/T/8Kk/97KdYZg7HssgnM5ipLHYqzwhvmPHhUWRb42QiSddms23sdJ58MoOTN9EsQaw5AnmHl196kV/99OdsmH8nH932CJ3N7Ri6gUSSN3OU+QIIW/J33/o7vv6tb9Dc1IQPD7GmCNlYGjuVZ2r1RIKmh3hzF2Yqj4qC4WiMHzGGn/7wR2QyabAdrEyOfCKD7ijItEmuI0WuLUkmmkIVCrpUSLfGiLdGUIXg2Wd/xZ49rxLyBzATWax4FpGx0S2VTEeSbDTtOq0FWJaNL+znneMH+Mv//j+YVDmedUvuZO2KNXzzG/8LM5HjgR3309LZwl/8jz+n7uxFNt11N2Yiw9zxM1g7dxUBrx9bWiAkXsNDvK2L2VNmEFA8BPBSO24i9XV1VPnKWTPvDqaNnwJIFFVA3ibTlcCjqKSjCWTKZHR4BGOqRuKk8uTjGXKxDLmuNPlEDtVRiHfGUKTizhsQEtXQMHxeVENDIrFth5ARJKQF+Mbffp2vf+PrnD97DjtrouYh0RFDRaA7Cqm2OKlIHDtnokmBk8xjJXNY6TzVgQrGjxiNtGx3xd7gDMrgymoJ7xdKbvwSSrgtIVGlQj6bIxqP8tprrxHt7KJ6ZDWvvrEHsymNRzfoyicKxpfASmRZNGkeAZ+Pv/323zBu4jgunjlPS3sLKxYtZt3KtYR9ZTzz81+SaYszMTyKP//tPyZYE+avvvs3lFeFuW/dTnSfwfN7X6D5YhP/5b/+BfuPvUNTcxMjF1awbN5Sxswaz6ce+xj/9vzTaF4NJw9YNuRtqisqUQydjuZ2pldP5DO/+xlacx38/J+fIteeZMcdm9i6+V6OnT3BD3/0L2xYuY4lU+YwvqqGxvpLLFu4jPkz5uJVDf7xe99l2bI1LJq3iIDupz3XyT/84Nv4pMEffelP0Cs9/PTpf6XKX0HIF+TXu57n0Q8/xMzJ03lh14ucO3eeL/zB17jUXs8//uv3MIWFogo6Yp288vorhDJe7ESeOZNnkUonOXXhJLMvzmbijFr2v/MWybYYOzzbySWylBPgI5s/zNHDB92peo7EzOfx+j2cOHOC9uZWFkychZ0xSXfF2b/3DZ687wlGBUZw6vgJKivCNLQ1sXzyQnbes42//963+Pxvf4l//Pq3yCdT6JrC/DHTeeKJT9LZ1YUiFaLRKLvf3MODn32Ev/77r5OTNooiiEdiZLIZfD4/gUDAZRcLnIzF+JFjSHWcZ/M9W6kKVbB71ys88uUv8v/+r78mqPj42u/9PnkPPLfr19SdOs9H7nuQqrGj+O4Pvk82mkTmbRTRPUF0OC77kmv/VkHJsi+hhNsJRTOmhaJgoDNv6hz+7M//nLTIc/T4MXSp8rGPfowJ0yfy/O4X8AV9SCSO5TBm5GgiyS7SZLlz7Rr++s/+kp0bttF0+jKRi+3Ulo1j08p7sC2LUaNG8ouf/5x8PM2HN+4gcqGFrjMtTAyNYt2yNdT4K5gzcjrP/eJXTBk5iXEVY3h93+ucvXiOXS+9iOExcBwHVVUxbZOaUTU88YmPc9/OnVT5y3nyo5/m8IGD/PMP/z+amhsJV5QRi0d57ulfsXXlRiZ4R/HEA4+Tj6dZu2Qln3v8SS4eOUOmOcayyQtYOX0xEyrHMHPSFH7y/X9m+exFVPnCPLTtfoRl853vfYvjR48wZ8J0JvlHs235PWxdeQ/5jiRf+tTnWTJ9ARNHjWfPq7uxbdudHKiCR9PRpMKXfu+L1LfWc/biWYShoAcMhA5Bv598MssjjzzMvMXzeP5Xz/Hotoc5uG8/F89fQFiyIBQVLCzSIktbRytLZi1k6eyFdDS3MXvCDOZOmsnP/vUpfIaXztYOysvKOH/uHLn2FE8+8AR2Kk9jcwOBUAAcycceeBSfqfL9b36H53/xDNOqJ/HIpgdovHSZdC6N4dFRHYU1C1fxHx7+NCvmLwVHomkqlm1SXTOCxx5/lCc++XHOHH2XSeGxfHT7wzTXN5DoiPKZxz5JIhLjf3//nzh15ARP7HyMJRPnoaXh97/4ZUKBIL3rOIrnkZSE+e2AkrAvoYRbEoN0oN3LpaQ7Mc5KmYT8IVpj7fz9D75DrDXG3XPXMqFqLH/0J39MU2sziqaQs3IoPpXjZ08wIlzFpJrx/Pf/+ue89MvnGWlUcs/ydVT5yrn07gWCwkfYX8aBI++we/erHDlwkNHlNWy9czOj/COoO36eoOYj4POz79hrnK8/j5nPEenoJJFO0NLeysX6iwgdLGGRs3N4DIML587x5a/8Hn/6ta9RFggS8vv5x+9+h7qGS8TiURKZOHsO7eXNI2/RVt/MmvkrCAgfl85d4Kf/8mNeeWYXj+18mExHks76Nkb4Kkimk7z01qu8ffwdTp8+zbSJU5g6cTLf//4/cfT4USKRCOl4EiuRZ9H0BdSfucShA4f45jf+jlQyyf7j73Dk/FHwgC0tVAROJM+jmx7iwqnz/M+//UsSiQRV3nLSLXE8GLRdamXF1MXMnTSLP/q//gv5bJ4tW7Ywf+ECVi69g00bNlIzciRZM4ep2KhBnX179zGhejwTxk1g95493LtpEzPmzGT9XeuYP3Mu2zZsxoxkMGMZDr91kB13bueZXz5DOp1C2hJFCr75d9+k+XITn/3Uk7Q1tdBS38Qdi5bxk5/+BN2jF+bQC0J6gKpgBX7DB4Bt23gND3WX6vid3/0d/vKv/ieH9h8g0tTGkoWL+fGPf0R1ZRWTJ07kf3//nzj+7jGsbI4ZE6Zy7vhp3nz9df7hH/4Bx7SxTWvQBX5XouTGv5VQEvYllHDLYTCrqVvQC4RQyFkmoaoy9r97kK9//5u0drUzd9ocvvCZ/0TTpQZWLF7GuhV3IrISr6Pj8Xq43NFIY2Mj/+HRJ7l/830sXbqMZCrJtKnTyGQyeAI+KmqqMG2TdQvu4smPf5r777ufIyeOMaF2IqZjYfi8VFRVgi6oGT8aqYMv7CdUHSIrs9yxYjlrlq5Epi08UsfAnUA2ZeoU7t95H48//CjpVJJoNMrX/vBPWLNiNTU1NfgrgvhGBBBehTG1Yzly+hit0TbKqyq41FiPputMmDCRrliUqpoRaF4DX5mfijEjcLyC6nGjyORzHDl6jK/+3u+zY/MOJk2oJVAWQg952f3Wa1SPHkU0EacjHkF6BCPG1aB5dDRHwY+XXGeGHeu38cDW+7l0/hIPP/oIlmOSz+Z5+EMPM2fmHNpa2vjyl75CS30z8+ctYO7SeXz5L/6AH734FB3ZCKfPnSERjeMXHhQLPD4vdZfrGT12FOGxVVyONfPsm7v4w7/9Uw7XnSBhp9n/9n7+4D9/le3rt7ByzSq++2//xIOPPITH60UzdMJV5QQryrh4+RIL5s3n/p33UT26hl17X+KJTz5BJp3BcRxsHF7c9zJ/+c2/Ys+bryEKqyIsx6K2tpZHPvwwm++6lx07dlI9biS7XnmRz3z6MzS1NnH6zBm++uWvsnXTFkLhEO8cfocxteNo7mwhloxh+DwEw0EcWTRmL/rz60B8XMKtgNJs/BJKuK1QWANXsPDzwqYl00lOtdx13qpGIp0kPKqSkeNHgy2pP30Rr2MgbRu8CgePHSYUDDFz/mzON9fx3J5dXGytZ9bSebSlO9l75A3qOhtpz0aoqKnieN0pntnzPBeb65mxcDYd+S52H9pHfXsjbYlOLjbX4aiSxs4WTjeew/B7UNGoO30Jj/SgOiqWZSMMlUBVGYGqEA2tTbzw0i6mzppOuLqCyy2NtMU7udBcTywTJ23nONV0jncvn6V2zlSmLphJQ6SZI6ePM2f5Ao5fOsWbJw/Smu6kvq2J1s52ssKkKdLGvjffwF8WYvzUWtoinTS0tdCairD/zBHUkIeZi+cSGFnGyfozNHW20NrUipFV0XIqiq2gajrxXJKa2tGUj6mivrWBN/a/ybI1K3jz6H4OnT5KyskQqi5nxIQaMmqet08eoDHSRDSX4N3Tp4h3xgjiA1MiFYGNQ2u0g33H36Qu2kiaPM1dLbQnIjTF2zh25l2EFDhAXKZ5dt8LlI+uoi3SQSQVpbGjhZoJo5i9eD4/e/bf6UxGact28fL+PdRMHMvFuktYto1UBN4yH2XVYTSvge3YqIqKbdkITSFcU4nqM/BXBjl85hhvHz1A5bga6lsb2H/oHcorKxlVO45IKsr+YwcJj65kyqKZGOU+Tl44TXNXKw3tTYhCTIe+8nygGfklgX+rQEz+vU2lt1FCCbcRCkvm0RSVTDrjLsXzeUCCbVqkkkmEgGwqy9jK0fzxV/6IXDJDWU2Yf/q3H3Do+GGk7ZBIJtF1ncrKCsy8STQaQ9NUvF4vumGQSiYxTRNN0yivctPEIlFUTcPjNdANg2w2S6gsRCadQUiBL+CnpbGZ6WOn8gdf+CqxeIxARZDv/cv3eX3/G3j8XkzLJBwO4/N4aW1rRQooD4cx8ya6oaMbOsl4kkAggG07xKIxbMchFAwhhCBVoNvv92NJB0c6BAMBEokEuq4T8AXo6Oggm89SFg6jIJCOgz8QIBqNksvm0HSVUFmQfC7PmIrRfPEz/wnHtAlVV/DDp/6FZ3c9S6giRCaTpaysDF3X6ezoIBAM4vf7icfi2LaJLR003aCiqgIB5NNZdMvgdz//O/g1D/5wgFf27+Hp536JrmnY0o2FIJFoioptWqQzGYKhEKlEEhwHy7Ypr6igo7ODcLgM27KxHQfLssmk05SFQkgJtuMQCASIRLsor6hA9Jki3xtdTwKKhHg0hmma7lJDHHxeHz6vl0isi4qKMLqm0dkeIW9ZhEIh/D4vXZEu8paJYXjx+3xYtokvEHBjLxTiBrooXmcv+x2XcCugJOxLKOG2Qq//VEqJpusgJZZtAqAIgWEYUAhfq9jgmA6KBEeR5LFwBBiGjhBu3PRcLo+iKBiGjnQktuNg2zaG4UZ9kxLy+ZybRjdwpHRdxraNpmnkcjl0XQcEtm3h9XgRJmAWwtYoEgsLzaP3kG/m8zjSwePxAJJ8Po+qajiOjW07eDwG+byJoqjouo5AYFqWG/RGda3K7mMB5E0Tj8fAtm1s28bj8aIIQd40EcIVS5ZlYRiG69p2HCzbQlVUnJyNITSQ4AiJ1EDR3Qh3QghM00JKiWHo2LaNZdkuTd2jKo5Lv0Ri6DpYCootXCVDSCxhY0obwzCQ0umhW0oHRXEjFebzJrquFd6h4pbHMMjlc6iKWnhXoOkqlmWBlAhFwbJsDF0nl8tdETy3PzweDxSeC/S8Q0M3yOWyABgeD0IomKaJdJwePunmCUURmKaJ6BkBHihWfjGvlsTLrYKSsC+hhNsKgwfbuTIYrBtdrfsbKRCF9dg3E92hYmURPb1x8/uFdx2KFAl9w7YO1FW9t+5raFqvMz9651G6+V25X0Df1P0F5UDREwc6131+kLkdA6btX48DR827Oo39n90vql/Jsr/lUFpnX0IJtz0GXv7Ud4Mb0SvZbiodvXO2rgy6OuCFwSFg4D3bbxTkALQOJXivjm7Hed84/v0F8tXiyg+m1BQregNFrhuqjvoHuhks8l1xPgMPC1yZ70DPLgn5Ww0fQGF/VVOhhFsQV3NBXk9+3bj9FgANRfHVBMUg6fvvX37DMdy2Ja6xGXYLyhst8PvNIB8w+9/EcrJryW+wtFcT+FeLaFcs3Ptb6gPlWRLstyNumLDv776SQzDAtboRh89KNyfAg9tMiq2kEgbDtYiU4i78/exCbz1czYrqTjPQ74FwNVftjcBwhPH10DHYsq4bhCsMU9nv/FBWdnHC3xRuZB83lNC+1mfcbGWyhPcKDeFcxb03vBfoNnV3lypd191NEgZVJG8SUwiH/rtY9UswzHNF5yXuVuAScrnce6NvQNwsrXgoTf690dG9DWjPY6BnO2xR1Of3sa6LSOmftrt+r2+38ivPXJnL8OpCdv8f7l6q1zy2289qKtqZbGAMZcVfK99cj4J9PS7sG0vHzXPhF/K9ou/r129dQW6R8jEgWUO5xYuvDzT2PZzrQ9AzJIZz/b3MUhiy0kq4BaD1MHcfT5kYRkfUCwkgJaqiYqZzJJJdPVtcDgxxDfwwXLefxN1ly2Zgxh1CE++zPeSVWrtEIlVBIBy8jfTXaxH2w+tMe8suGXAnjP7tXXaLjKEUquLOStzQ+u19o9dQF90T2oaTVHCNimtxW5O9xz2X+3f67797VF6t3roVtmHT+v6XqReDCKgbTuJQghyuNFD6C3qn6PxwXPaDHQ/mpRjsesl9/0FCwY3f3RkWvbxrtL51TSefzDJ7/BTuWnQH+XQORR04QJ8s+j80usXEtQitwSz7oTp8MUB5C2JNStAgYif51e7ncVSGUGKuBzdadbg56ogEpHC3D+2xzPuI8YJyOEB/5sq2YgWvn0JVlPaG2pIDGR3DuuFmQfS6hSUFl0bvpX4/3ncM6fD7wGAo4Xgj8hzI5X/rVerN9C+WcGtAQ3YvbaHojV+jy0+Armlk03kWjJnOVzd9ipTMoQu9X8puZ3+fh10Vw3fvXotLdHhwcCk9Twu/fuUFLF1g2/Z15fWbwWDWw1C4yjhgwdGjINAUDXD3Dbdt68rn9nHhi74qZM9w6MBprx1DeWv6/xhOfVzreKgo+lyHW71Hmsrrbns3FQKGVa4iL04J/TGc93k1hePm88QtxHUl3CRoN2qsRUqJKhSsdI54LkWqM4aq9xf2cK1d+3BdqvTkejULfojLA3S4juMgvQpdZidCivds1Q/kiLt5DW2o+QvFGHqc2kGiqRpO2iKXygIKpuZgBD0omorj2D0CvLs8A41CDvDUaxpsuD50U3KzbZerleLKcdve+ikeR7s6hqrXwXLpffq1zIwoCfD/32DoDeqvHyUl8JaBJou6h4FswuGzgNthqaqK1+PF8mTd6F4DojAS6IBtW6iaWrhd4Ng20pFouoZlWS4PCteFrKgqvcqCQNoS6TgouuoqBVLhve/t07fEjm0jPSoexTPg9QFLJ0DiIFQVRQhs0+5xeSv0ih5RyM4p/FY1raf8rl4i0TQN27L7DO/2ca/KwSi6hkY2RJEk4FEN8tEMsyfNYNP6zXgNL42dTfz7S88QzSZQdXejk24x4giJqqmF8J0Sx3aQtrvVKbi7cIliF/Z1o3iiyVU1uPeIobwHQ6PHt9Cja0oU2b/VXTslkt7RJ9EztNKPtO5nSlAUBSEEtt37rganWSIVUDUVaYO0nB5LXwKqpiAd2ee9l3D74sYOTfaixBm3DjQUsHHDaXbPyXOKxg+FFD0dyQ2DEDiOg6IqlJdXEo/HezoMfyiIrhskEnHClRVI4YZplLZDNpNFEa7AcKSD5tExdINMKoMiFLeDk722ixSyz/FA56To7zsYgOmvtfCOg6apZFIZ8maecLgcs2D9KhLsQh0rBW8IgLQdop1d+P1+VEPFkRIFQbwrhs/vR1EV7J7pUq6Ac8N+9g6LuIJE9IvYNVQj7nYhi56OvPt894x7TdWRKZvV8+5g08ZNPPPS83S0tjFv9mw+/4kn+ccf/4DWWDuKpiG7tRYLkrEk0nGQOPiCPnSPQSqZAgE+v6+w7Lu37oVQQPadHCdk31LIIu9D91LI3jy6A6SInuFwt2iFeQbFHiXZa0v3zbMQLlXI3josaFZS9J2CJgr6hZBOn/N9I6f1SmKJxOlWWoscDbKPR2VwTuzz3qXbLqUQbluVoBRc6aLbmyMEElFQLCW6ULAyWWwp0X1eHGyKGbvHyyJ7bkdaDtGuBIbhxeP34GC58eykIBGLo+sauteDI20UlH71c72qzG8Kg3lk+tf6zfQK3Tq4dd9TCTcKamjZ+K8FfH4MTUMICrGSdXRVxdAMFKEUtPfB0b3blpXMMmf8NNYvXk0+ky1Y4lfCtgGvTnO6g3/55VNMmDAJw/CSIMczr+/iFy8+y/gZU/jh0z/h2PlTNDe30NHSQe2kKSSTaXJZE0/Az+nmi+w9+Ca1E2vJpkxUTceRglw+j2XbCEVFUVTypolpW9iOREqBqmrkLZN8Po8QCqqi0ish+n6kBDRBxEnxi1eew9aG1oIdIfGoGlZXhrsX38n6O9Zy6OghVK+OqqgYqo6mayiKgu4o+KSBJhX8hpfHHvwIsWgXkXgX5d4QAcvg4Z0P0tjcSDafxe/zo2kaii3xYqA5Al3XsB0bTdXwejwIZB+3ev/yXDnUUSydBMWT7BShoKChZVU+svMhfvzzn/LGyf3klDzv7H+LkaFKFs6bz+v738IX8uNIB9UWVBsVPLL1w6yav5xVC5eTTWVob25lw53rmDhuPM11jfgNL0JINz66rmPoOtIGgYLH8KAqakFZ6KVQUzU0VUNXNVSlwJdCYOg6hubGZnccG13X3G66EM9cOg66phWlcXq8lpqq4tGNnvzUwnE333fXkaqoGLpLl6aobt665nqWFNA0N667rqp4dB1FCKS0AQdNde9xbBtdUdEVd8WrRzfQNHeOrONIN758QWM1dDdOva7phdjw9NBt6Ia7YlYKdN1ASHdTHLccAlvaKIqGruo4toPP40WkTRbOmLLSCLsAACAASURBVMPk2lrqGy7j9/nQNRUhJWqhDjVVRQiJxEG3BRNCo/jYA4+jezw0tzURDPjRBGA6bN+4BY9u0N7ZSiAQQDiukukxPGiqdsW7u/Uw2ADSYO1jqDZ0++NmD3KV8P5D8aseopfbab3YRDKWxFB1Mp0JUs1ROi42kY2l3I7rhrBDoflLgSUEhy6e5Ge7n+XkxfNIQyel2+w69BrbP/EglzJtnI00cNfWjcyaP4+Zs+aQSGUIVJdTPWYkQb+f+kgzr58+QGWwnPLqKmwpUbwa5TVVlNdUoWse8paNf0SYyuoqykZU4A8Eydk23vIgI0ZWo/u82BYIodK7BO/6G7VrqEuqvGE+vGobj216kLFVI1GlxEllibd10n6pATueJnKpmfvv3MKa2cvoqGvmtVdeJdLejldRiV5sJV0XYeOKtYR9AZxsnsilZlovNuCkTURXnq984gvIpImwLJxMjva6RjKJJJrm7mp1XRBFw2xSkstmKQ+HyVl5mjtaKB9RAR6FwIgwF+svUhUK4/N4sB0bISTYNmWaj4XT5nL84GHOnzjFZx79BFNHT+TkoaMc3ref5dMWsn3NJiJN7fg0nXQkTldLB45pQ14Sb+oi1tyFbdmohoaiq+6yzlSebEeKrsZO4pEYKKA4gmRrjI76VrKJNLqikYwlMLN5FAmJrhiYklw0S6Shg3RXAgWwpY2mKtipPJG6NuKtURQpcLIW0eYI6WjS3cgE6SoGeZtoUxuJtgipSAyZt4h3RcG2cUyLRCyGKgRWJk9XcwfpWAKQKEKQSabIJNJ4hIHMWKS6EqiOQqw1QsflVnLJLJqikojGsfMmwoF4JI6wINuVputyJ5lo2m2HliTWGUNaEg1BoiuKkzexUlk6LjfT1RZBoGDm8iRiCXQ07FSebGeCaeMmMWvqdLAd8skskaZ27EyefDxDrKGDWFMH6VgSr2aQbk9w96I70ZKSkwePIXIOXQ1txCMxVBT273uLpksNiKwk0thBKpZA2IJ4a5RYWwRZMBBkj2V8q34o+qbf+f7XPphw9Ut5Uz4f/Nq7faCOWTbta088+FE2rb+HoDdA3enzbF5zD0tnL2b7PZvRdI1LzQ2ouoaUA6+6vTbLXiCESgaTZ/c+z9KVyzl96F1Wr1rDUy8+zdGTJxg5ahSvvrab9uY2Zk2ZSSaWItrZRe3kWp57fRc//fm/IbweHJ/gbPMFLrY2cPTwEWbOnMXltmae2vULTpw/RSBURuXoan718nO88Par1Dc1kEylGD15HLsOvsIvXnmG8nA540aOI5PO9Mw0H9iyTw7Lsld1lXQ0wfJZS5hcM5GG5gbKx1Ty0ku7WL98FauWLGPLurupHTUGO5blyUc+xbQp06hvqWPs6DGYmTyYDp977DPMq51F1cgq9r6xh3JviCcf+yRrV60h2tzB8mmLeGjrAwTK/Zw9eZq5E2byxM7HURw4e+kcRtCH48hrG0/t9jr3fAs0TScXzbB66Urao53UdTbi9XjJRBLctWI1OcfiraMH8YV8OI6FakLYCDF2/Fh2H97L/sPvMGnMBMp9ZcQTMabVTmXVvOXMnTmbvJ0j0tzOlpUbWblgOR3N7ZRpIe7fupO58+fQ0tZKpKUdbAcnbzO3dhbLZi5izYpVjBs7lob6ywRUL1vu2sQ9d25AUQSNdQ3cdccaVKGQSabYuGoD6fYkc6fOZvvWbQTLQ9Q1XcZneDETOebWzuaB7Q8wdtxYGusamTqylu13bmFEuJLLLQ0IXUHkJaNDI7h/8w6mTahl0qhx5JJpli1dSrQzQthXxrJFS2m62MCcsTPYftdmwsEgTe3NmHmTxTMXMGHsRC43NDJ1/CQWzJhDtKOL7Ru3cueKO0EKWpta2LB6HVbOxMrb3LNyPcnmGEvmLmbLvZsxgh4uNzVQ4Q2z7o61dEVj5PM51q5eQy6TYeKY8Tyw7T6m1E7l0sVLjBs5hvmzF3DxwiWWzV9ETaAcn9eL4fNy8uhJ1i1czabVd5NJpJgwZjz3bdrOvBmz8Yf8XLp8ieljJ7P5zo2gCU7XnWX21Jncu2o9o6pHculSHTMmz0C3VcaNHMvGu+6hIlhBPppl59ptzJk6m+bWZrJ2FtSCK1zcqiP7xQJ/KKHfH+Iq128EfjM1JnDb+k35/EZKUMJwoNy/YTtzps7i0JsH+NSHHmVqcAzb79rCkpkLab3UxOMPfQSnMKHqvb44gcCWDkpA5Wz9ORQEn97wOJawOd10hqlTJ1Oh+qmtGcfk0RMIqT6mTKjlldde5WT9GfZfOswzLz/HymV3MLZmNIqmcvrUaSZPmcyBU4d44+QBaiaMpnzUCN65cIRfHXyBk63nePqZXzJ74Tx+8fIznGw8wxtn9vOjF5+CkMa3//m7NLQ3YXg8WFb3oLOgZ7etKwLuDA4JKBb4bINVS1ey9+19/MN3vs2KecsYoZYxc8JUPv6hx3n34FEe2LKDoObl8sU6GpouU1dfx+Mf+ghjtWo+cd/j+H0+HOkwduQYZMLitz/2H5FZm5ZLjXzh8f9Isi1KW7yNU8feZVLZWD7/kSchavHFT3yelUtXkEwm3K1O3wOkBEVTsTSHl/e+zPZN26j2VkHMYun0Rcyfv5BfvvI8/nAAyyxahidA9aroYQ9G2EM8HiOo+Vm+YCnzZs+hqaGBRDzOhZPnuG/dDlZMW0yFEebBLffxwL07KPP62fPqq2g2LJg6hyWzFxDSfSyYPJttGzZz4ew5Nq++m2ll49m0agO1EyZy4vBRPrRxGzPGTmbVnKVMGT0RHzobltzJ/PGz2H7PVt49doJ3T76LoetYiTyzx83gQ5t3cvLcSc6ePsv4stF8bPtH8ORV7l6xjiVzF5FOpggqXh7f8TBmPEOZ7uf+ddsYIUJsXnsPYT3E6GA1axeuorZiHE9sewxfXufuVRtYOn8J2UQanzDYuGoDdjLH8rlLGOWtYNtdGxk5YiRnT5zhgc33Mbl6ImsXrGJ81VjKVD/rF93Jwtq5fGjTdg6/c5BzZ8+hazq5ZJYF0+YyfdwkvELjjjkLmVQ1mvt27OT4sROMHzGWzavvobZyDOuWrcZO5Vk8cz4Lps9FQUVYsHLWUnbeuQU1I3noQw+gOJLDBw6yeNFibNNEKIKueISuZIRYNkoiEyPa2o6M5PjQXVuYPn4Ka5euZvaYqSyZMZ/FcxbSeq6Jj+94jAnlY5k6spYdG7djm+7wklL4u/VGv6/V+h/q+L3gasNsN3/Y4Gb6TUq4NaCtWLCcv/n219n7xj42rljNktkLuHDhAgcOH2Tv3j3MWb2IkSNH0hbpQNfc8c/rhUBg2nl8WpijZ49z7uw5frL3Z1xovMSx0yfYtP4eXgpWsGzMXOKRLpKNnYxTwvjL/FSOrGL3G3vZvnU79y65C4CTx84xf9pctsxYQ92SizREWyk7d47O5g6qqqqIkeKVN3ezYslyts5YyaX1F3EcyZF3j1ARLGdi1TiqZ5f1jNkrfZafXDurSiSKJfA5PpbMXki5t4yJtZOYNWIm4yvGEeuM88K+l/nRvz7FyjVrCITDnK+/SHs+Sn1TIx2X2xkfGsOEsRP44z/7GrmOFFPnzGDJ3CWEA+X87je/gqKpbJi7FikEZ1su8Ob+t3lk64PkbIvznXXE3szQ0RVBVd0lcdfb5EShczFNC2+Zl7ePvcO8mXNZMWUR3/ved3nyvo+xZ99rtEbb8ZcHsS2zMPsekBLbsjDTJmbapLysgva6FhwDUrk00c4ugi3lXKqvZ9zocUQSUeojDaStLJ0tncydM4epkyZT33KZOfNmUzGinM72dpKxOG8ffJuX9r7MwjlzqR0xnhHl5ex5aze/fuY5ps+axoQx4+hq6yQdT5BNZejq7KS1q5XX3n6N8ePG0ppsI92RRuZs5k6dxZkLZ3hq18+p8pezft6dGIZOe7qT+Pk0kVgXihSUB8Pk03meee5ZAqEgk2tq0WyNSFuUbCpLXmaItnQytnIkqgqtyQ7azydpa+sgFCzj+PHjzJk8g/XLVuIVOnveOsh9j3yYX77yPK/vfYM5c2YxrmY0nc3tZBJJsqk0sa4umtqa2PPmXibVTqIz00UunyOXT7Nv3x5qJ4ynLODn0JsHMaRGZ2cHTz/zCxJdMVbdsZJ4aweR1g6cnEWss4t8IoGjSGzTYcyokSRzCRpjLXReSnLk1DGWL1nKL3b9itfefpMRY2tob4rQ1N5KS0czyXiMhXfeg5KBlqZmfIpOvC1CLp4mU+Zlz75XibR3MKKyimOnjxPvTNKRimBl8yhC4FgSR9p4Al7swtqT4UYkHogzbxwGI+JGW+39jYWBjIffhKdgcAhxkxSJ0tK7WwbK+bPneOyRx7l73T2MnzyJdy+eYcTYkQTDIcJV5ZRXVXCjGphtWXh9Xi5FLnPm3FnuWbeBEaEK7r77bk6ePs2F8+dIxWIkSRKPdNHe3gZAKhonFY0xb9ZcXn71VQ6dPUpbrA2Zt0l3JZFAR3sHecfkjYNvMKJ6BGNHjqGzqY2Fs+dx8tQJDnSd4/CxQ3g0nanjavEJgzVLVrF5/SbKfEEcx8Kd6N9PNxXdYXW4aj2oqko6kWbT+o20t3ew+809nLt0njcPv8nmTdsIBsuprBxBKFxBRXUNXn+AULCMVStWUV0xghGjamiJtZNIJHlg+4fZumkbs2bN4d2zp7Bsm4995GPcs+4e1IBBS1c7UyZO5Y6ld3Di9EkcHY6cPc5Tzz1Nc0crhm4Ugt4MQ/8eYLmFGyXP3fvcEha2LmluauKLn/ocv/zx06xecydnLp3D6/cipd3bfQlAURg1YhSjAtWsv2Md42on8M67hykfUUkoHMbweBg/diIja0bR3tVJFotX3tjDgeOHuXD5Iu8ePsF99+6krDzMd37yPb71w+9yru4CocowgfIQ/rIg5SMqsDSbSKyLJQuXcNfqtYweP5pz9efQvTq14yYyZ/pMRo8fjaU5vP3W24SNEA9svd9dBuhROV9/kam1U9iwYh0Tx04kmoqSlXnqmut4Yfcumtub8Xg9RGNR/P4A69esZ/XSVZSVlZG2cui6zvTaqcydOZOammraYx2klQwX2i7y/J4XaGlvQ9V1bA1OnTrOYw8+RCQRpzkVI23mWL5oCXetXs2IUVVcaDiPz+9h6oTJzJk+k5qxNeQUk9f27GVMeCQ7792BmTMxygKcrj/L6JE13LVmLcfOnCaRzVATrmTdyjXcsWIZbbFWOpIRRtZUM2fKNObMmIHu92D4vHgCPho7m8lpeQ6dOsyvd/2aBXPmsWHNXTRdbmT8hFpsS6BrPioqKgkEgoytGcOy+Us4ceIkQlNQDY1gWRDD78HwGVTWVJITeWK5OPF8nD3793Lw0AEe3PkAS+YtZu3y1WzbuIVMNo1ScOtLMQy+vOm243At6oGOGeC4+Pz14n2yj2/SmH0Jtw7UWCVfmzd/PvMXLeCVN/by2qG3qBk/hrMXz9Pa1UH5yCpOnD1Jzsz3s3x7Mdwxe8d28Pi8NLY0oQuFh+7dwYxRk5g2eRrRSITKQBlh3c+sGTPJZ7J4VJ25M+cRjXdR7guwYcUG6lob2PPKq5QFglRX1yAth4WzFtAe7aB6RA1zZ8zipRd3kc/mmD15JquXrqQl2sKRumPEEjHGl49m27rNnDxzkpdffJHmy41MnzwFj2Hg2E6vhitcISil44bLHcZsfEVRMLN5Zs+YxdGzx/n33c9yqu4s8WSCcHUFl9ub6EonePfMKWrGjuJyYyMtrW3MW7yAls420rkM5xouUN/SwKrlqwiGyjjfVsdbR9/h3IULrF29llHjx/Jvv36aU/XnKC+vYNqM6bz6+h48Pi/bt+xgzvx51Lc10trRhtfjLZpRfg0QhX+F2fmOkAhH4sdDmRYkmUxxqv4sB84cIevkEUL0bGSjCAUNlcrySiZNmERFdRU/e/ZpmiOthCrDdCainD5zhkmTazGCXnbv28vs2bNZtmIZ5eUVjK4ezYplK9h/9ACHzhx1hXswgONAwB8klklw/vIFwlXlNEVaOHTiCFNqpzJrzhz27H+Nd8+dJpvJMWf2XCqrRlDX1EB7pJNN92zC4/Xy670v0hptx+P30dzSgiIV1q5eSyhcxuETR0mmU6y78y4WLFhAR7yT5vYWVEUjGU2ydPESDGng8/p568Q7RFIRVixbilQkl1obOPDuEVL5NKvXrmHu/Hl0RrtobmvF8HpIp1J4A372HX6HSC5OW1sr0yZPY9r06bz85m7O1Z0nk8mxYMECguEyLl6+RFc8yo6t27FweGHvi0SSUVRDd/PyeGiKtHPw7AnimQR2zuSuNWvpSER46Y1X6YhFqKqsYv78eXRGOzl18QyRbJKMk+edwweoqKxg/Yb1jBs/jpA/gC5Vps+YiaOrXKqrR5GCUCBIa6yTcxfO4/MEWLx4CW2JDk6cPYnQVZrbW0naGTpTMS421dHe0c7iRUtYsWwFmq5h2iapbMbVJ1XBxYZLqLrWI7/EQPLz2pj0em/ul89QAvx6hP4gq136XB/quIQSbjzEzC9tkcloEpCoPh1vwEcqmcQoLAtKZlJ4/F63Q2dgtnQE+HUvmZYuHl65lf/7M18m2Rm9IqhO95i96tEwVI1MLIEALAV8ZSEc28JQNNKZDKqhoWs6yXQKv88HjiSdzeALl6Gjkc9nsBwH3dDJJFMYfh+2dIPseD1eJG7Aj2g6Ss5vYSnw9W/8DQ+tvo/Vi+4gLTPoioHAwUzmXQO+T+lcrdpxbKRX42y+lU/+8RfIeyi4x6+ERKKhkU2mUQ0VI+Rz19VnLLKpLKqhYkuHgM9PMp3Eo3lQbYVkKoU/6CdvmRheAyyJmcghFAVTtfGHA8i8Qy6eAQXUkIFhGORjGSzbJhgOkU1mIGsjdYES0hGGGHRC5XDgTu0rBChSJMK0GeWtZOOSuykrL+ds+0VePrAbE9tdy+5Id16HBNVWMNN5FCmwFBvVb7jhlDNZBKCrBtlUBtVQ8Xg85BJZFCFQVMXlB9sGQ6B4VVAKcwdQsHMWUjoYXg+ZbAZVU9FVnVwihyMdFJ+K4fUgcw5WylVCUASGbmDlTBxFIrwKSiGOgS5U7KSFnTXBo2D4Pdg5CydjIhVQ/BrCo7jr2nOSTFeKaaMm86lPfIq///G3aYw0IRw3wiCqgtfnw8zlMXN5UASqz4Oq6whHojmQTqUwgj7QFETepdGRDopfw/DoOFkbM22C4gpHQ9OxchaOIlG8KqqmoTigCoVsLksex83Pkci0iZWzkDoYAQMhBGYyB5aDUASa14ONxHZsfB4P+WQG27JQNA1FClRLIoXAMlR0nwdVCvK5LFLFneOQMpGWg6NKdJ+BZVpoioqNgy0cDK+BzDtYyTxIgerVyEvT3R9Dil43vnR6wl6J7mZ23Vz63oSk7Mmjv/Le/9xgx/17xOF5AN9LHjdNLSi58T/w0PKqQ2BkWSGylo1pW/jLgjiOgyUdguEQlm2/J8HRDYm7pldmLbK2iaa7Uek0CWY8A4og5eRRNQ07a2NJC49mkE25W8saqod8JEnGcVA1DakIMpk0hmZgJnMI4Tqe08k4juOg+3TSsQQ/+N4/E8slmDt1FsvmLyYVTeDgYMksAqVnrfPgu08Nj2EFAkvaeMN+pAQzZwJutDFvRQApJboQ5CwLf8itYweFsrJKLMvCoxS8Czr4gl6klHgEmJaF4lUJBMoBsGwLy3EwKoN4hMC0TIwKP4ridqOmbeHI7rX21z9mL6UofLsej6SZ4cDZwxiGl658wq2tngmMsqemHE1gVARQFIEOWJbp0uv3gnTXi/urQjjSwXIknqogiiJwHMsts+rBcdxgSkh36ZsjHTSfDsJVBrxBd12/7Ug8lX6Xfx0b23FQPApeX9ClpvA8PeBDCLAc2w3o1K14hnT0sAcpJZZtowQ09JCnUM82jnR5Qng1/KPCWAHBmaYLZB0Tze/F8HiwHQfhSGzbRvN7MIJ+pBCYjo1jO2iAVCBQEcJyHHeVhKbgqQwU2p3lCkGvji9QUFSlq6waQcOtU9tG2KAWQjYbfi+qIlzFSIAa9KCX+ZGyEIRKgrcsWFjvD7bjoCoSVehYto0e9mOobrwAxRGouEF4VOng2AUBHvDi4GA7Dnq4oPBLV2EwDJc/NSHQkFiOjWIoeKqDCNznedHpDWbkvp/++yIUc9xvEr06RnEbLw763HvuSmJlv98DTeK9msLQP7+BPAH9lICbKDdvVgS9a0XJx3HzICZ+ZeN7fssS8Btesk1RHhnCsu95aCG6Vnf4UKVAQffxlTcUmoPs26SkGGi4WRb9kqAKVI+GUASO7WClTTShMvAK0P6NuDs2vsrZfBtP/Mlvk/OCPYhlP3heg6H/bP8bhW4/6Xt4tX1iDrhr6IXtYOZsBCqoAsXoHaaRUvad5COKJv3Ivp3JFWkBobhKxcCWzpWWV3d0uIFwRbc53Gq4ymsQgLDBNm1UQy2Kltc74czlYdHLn4DquBRL0a1ODv0gWRBCvSXsjZqnSApRLmUh0uVg/CMLNIme9iMLkfwU2XdJpii86+40orthXYN0GVZq0cuSfSi+xh02bwzcGAi97Nbfou497lFjr9j2ezBB353P1Y4Heu5QFEPPlpO3AcQ1vlfJ7VO22xGa3mPVDoTh1by7652OZegomkJxvP2B07tdQ7dw717wdlWPnujL6z193SC9jACwHaxkFolAEQJVdNN3NfQ+RSKQAjRdx9FAca4Sf18MJLT6o3D9pgj77vzfK4pqWkjQJarHcK39K2jutYwG6zb70yaKxJl73yD1eoXSIorSDlzO69dz5BA3S4Qu0H1uzIlCzN/CR+mhZqBuXRQYV/bQPjSBUkgEfVdTFHeeSpGiMRgP9a///rH53TyhV9B3t83ia8OoyMGU9CvQzSM3gu+vxWV+JRTpzkPp6UP65dr/SY7iRha8Urhf6/Ovle7e9C6tt480FFKgyl5/STcGrOOC8loKw3PzoInO7IAXXGV3+IyleMCMpMhncoXGPNRLc4V9f6u8j4LdnVIUXaOvNe/0uXHwPLrd21dvYAO40AqdoWKD3ZV2lZmrWvZDCYy+yW5XVfYqOtl1pR3cVi9O3C2uVIbS9PpX/9U7kYLq0Wf1xVVI6f4lFVf5KcSiENK5oiyiR9ApwxD2whUswmGwnQt71TAxYDsdxNbvUZJcOgvnRbcIlkjh8raQ3fEDhynGB2p4g0AU6uy94/rbjiJBE93bUwH0KmP9IXE9KT0bIgxIx1BWfP/cutMMB0UehsLQzs3AzVh6JyRoQkHpL+wHUQ6dYSuNw4XrQXQc56bUm0Cgqt1e4qvVn7ymrdFVVe1ukUPkLXuG34czDCN+efK1QVOJQobDgaIoWPn/w96bh9d11ve+nzXteW9JW/Ms27Ls2PE8xHacUAdIgslQOEAShnsJNDR96IUHeh/ac2gLPFBaTs95Dn3upTctBQolJEyNT0kTxwMZPMRDPOAplm3JtmzN05b2vMb7x9a7vDVasiUnafPNo1hae613vfudfvPvZ1IeibKotAGyFpI8cSdFeY7pQBTlcYm7BLI9/jO37enoEqdF9AWxdzBUhyElw5uXzuVNwFTPzgxvV7l+ephIHTnZwTfZveLf660L8bkgmOOJZv7WuPa26Y9Gvup8One7xF66pmnISeT2mDtFe8qEBGV8L0ZWvGRftysTMUkTM04jTJIz+vi9Vvgqp2eTnWtaF2eaKpLpqGDduRl1682sfkEdbqANl5FyrkkQjCH2rtpeGt3f/C8yShrJ457E8+8YzAGxJ5dfYaI9ClLeK/PG2ZFmtysjczVXeQRm4uswkz7kNIdMh4eYlM6Oe/+QmZ2kt9M5fMe2Bo5p42TMcdzcxG1Pr01xOIhDSagg7bF7yt2A+Q9P1uhkHPp4udSWbCzFRvN5ptFticnbHwtxtMzioeAukIlU7bP1Dsd9xzjSnq/UcZxrF0YW+ijSn3ev49hI8nTWhauInvT7jSco4rnpYrqEHkSmRWFhlyYl9qLdyft97e0SgpG5rrZj3D4VG2aCZx2hEclJ7WKtOO47R2R/Z+RvafqM0qT+NmO+qxgH6aYdwqa7xyZ73MbmmhbnmnuJlKcoGdHGOBLyKO3JREzrVH/PIuaKf5ijo8J2LIT5QxA7oQXKZ/MlJGRbZqzK/+YxHYr5nwOqNZia5KMZEvqRZyRZztXAnuquGahrZOcacR9JYOs+LKrbu+pI8dE4jnG6EEdR7j9p5FBUbAnFljBT6Rm0M11i7zC1yWNmkABnJIDZ5aBnGRM52LlbdhQBd0YY+OvcK5ErnCLn+zpMvkgc6Voro3FNppdGRY9MdwymOw95fcwj49cExPFVIvPcvK7bHyev3ev3fLJ9Op7YO9NYlyP6BLfV6zMbuaeEY+LELY7phTPddq//3puhfjZ2nuQneseoQ8YZIfY2YwX1cWzuDffjbYE5kwuumYLyzwxHyt8PI6vVYcZOfTfdP3dHvn3mL0d7Zr8/qubTmGrDmGYu57miTOx57TjOuMN/ettv5l9mnFZsQultZBNOyIlfD9dsIH39/VSUV2Bbtvu44pnKmXFi2PZUTJM07ki/5l9wc5iIqEg4YFvg2Dd8TjqSDJLCZI5C1zdz5N07Esol5GFJqMLHqmYnmb4Jib0z5SNjGnCwLGOCoRjfsqyo1/o39p2MPfYnnsOZDPlsyCMTPT92NY4jxaNK0zq5UsMjezz/IXnMWExLi5Q3AG+Ho1Vxrn3TUcR+zG+TE/axkvy7GIe8BSfJMvZIOKs0gdYon4bIsow1UpNl0qYdB1mWb+jMdJxcSen+/n5UVSUSiWCa5oTvm4mtfSook5R8z++Tqqr09fXh9/sJBALXHYOZQNX17JQv9/ly8bWZTCbnjOBcc3oA3Bj1mXRqIu5NksAwzJHwq/x7r8lP0zko3XC+kYptMzs281QEtnCy41+NWQAAIABJREFUujkJRFWnnuCx7eeYg7mBhYKlBXGkXC2Ama8hB9kxkS19RFU9voGZ2MevEZAcJ2saplujnvzWZ9hRsUZz8z8FZAWf13/dHksSmIY+4pg5hengev2axj0zae9G3zdV25rHM1JXISff67qBLCtomuZqYGzbxjDMkYQ5Qgl7Ex16qzClgDJeNzNBA7Pbn/+IGDm8Rb4O1aOhKPJ1bd2WZV23kJcQzGaLGE/2Dp/PNyttGYYxrfvmKueB+tJLL03YuDhw+/r6uPfeezFNE9M06enpobGxkTfffJPly5fz6quv8p73vIdoNEo2m70u9+K2P+Zvx3YIh0LjJ9h28uOMRm4e+V8+ERBc+sglXddJp9M3yBU5Y36feRuWZaFpGk8//TTxeK4C3VSLMkecVD7xiU9MewxnAts0UCLF/OQ3Rzh69jKRcGjai09AxiFox/jy4w8TUm1sZq+fjuMQCoVvulKfgG4YZNITm10cxwHFQ8KQ6exNISnecUymC0lGNlNUFSiEvDK2g+vdKySKmUoW4lkhMc+WNmc2MDAwgK7r7hosLi4mm83S39+P4zgoioLH4yEcDmMYhtv3fA2f+Ff8Pvbv6exJcSZN517BIOZrG+essMu7uCHYjo2iKMRig6MEx4ngOA6RSITh4eFJ51GSJEzTJBAIEIlEZlUCzodlWfT09MxKWyUlJW/pulQfe+yxKW/4p3/6J44fP87q1atZuHAhdXV1qKrKXXfdhaqq3HnnnWiadlOHllCpHD16lO7ublRVxR6xuSojqh+X4Oa9R2xyx3GQFTlXe0HKmR7Ky8tZvnw5hmG8JQMsFnIqlaK/vx+v13tdDtTv989lj7Bl6M1otA5CoS1h6DN5XkLCptgxsZHduPHZgG3b7vx3dnaiqgoOMorHj+2A5FhgG9imiYOD5vHjSErOqc8xsUwDxwFV86BoXrLZLKUlUVYuX+aq5vIPFsuy0Hw+2ruH+MZ3/xktUOiaq8Z9a1mBZA9//ocPs2pRHfFkGq/Xi6ZpuYRLjjPps5NBVVVsO3f4ybI84+fnApIkoes6J06coLa2luHhYYaGhli2bBmxWIzu7m6qqqq4evUqwWCQxsZGl+ALQuvxeEbtScuyUBQFRVEwTXMUgzSV9CLOA5FFcar9K94LuMzH2Pl+F7OHGx1by7IIhUK88MIL7Nu3j8LCwkmFDUVR+MhHPsKzzz476dxrmsbAwAD33HMPDzzwAENDQ7MmKMA1hjydTvPjH//YvXajkGWZL3zhC7Pax5lChRxxHEuoxRctKirk/e9/P88++yybN9/F/PnzyWQyWLaNx+Ohp7eX8rIyIpHIDXPUwlZx5swZ7rjjDkKhkBs7ePrUKZYvWw4jMaY+n4/LbW0YhsHCxkaG43Ei4TDN587hD/ipq6+nr6+Pw4cPs3r1anRdvyXEfqy9x7ZtTNMknU5TXFzsSvb5dqb8TSNJEoZhzNkh5SChOhCREswvgsICCcOYPnPmOA6KpCAnbSTbAnX2pFFB7E+ePMm69espLasgrdtc6ezh6pU27GyC229rorS8EhuJ3v5BrrR3MtTfT31NJU1NTRgWJFJZLl+5ysBgL10d7axZtXISZi+ndpaxqYhGiJSUYegTcz6K6iHZryNLubTFPp+PN998k+9///tEo1HKy8t55JFH8Hq97vfI93NRFAXLsjBN01WPDw0NUVFRwRtvvMH58+f51Kc+xfDwsLs2BPOcHz8riJ9gMIQmCHDXjTaSsVKsRXWChFniHel0Gk3TUFV1lGmuqKiIZcuWcfnyZVRVJZlMcuHCBTZs2EBlZSWxWIxoNMrZs2dZsmQJfr8fwzBQVZV9+/a52rQVK1YQjUYZGBjg0KFD3HHHHUSjUeLxOKqqut9RMAf5548sy+zZs4fGxkaqqqrIZrOjGPx8TQHAa6+9RlFREStWrCCRSOTSCXs87ncS3/ldaf/mIEkS6XQaz4ipZ6ZhZ2KNVlRUUFRUhD7BnpNlmWw2i+M4FBUVEQgEJiSyHk+uPohY83M5t4FAwN3HM33PWG3XWwkVmNTJQdM8ZDMmkUgB/8enHueFF55HUxVqamrIZNI4tklBKIRH87iFUG4UjuMQDodZunTpqOvpVJKG+fNGXVNUFT2rU1lTTaXrGC0RCoUIF0SorKzk7Nmzt4y7lySJYDA47rrjONx7772sXbt2ws/GjtcvfvELdF3H5/PNgbQnodoOJfIgf/3FD1MagJko8U0gDPzsuRfR03HUUBRLn5kZYNKejRzK4UghK1esIGND66UOiqNFbNmwgra2NooKIoQLCjnTfAFVcnjf3ZuwLJPheIKa6kpa2/txFJvVa1ZTFb2LX//rv06xwRz8HglzuIv7Ny7mo/dvYhjwup/mllQWiADP//Yg2UQMVWtA0zz09vZSW1vLn//5n9Pf34+maQSDQWzbJpvNoqqq+95MJkMgEMDn82FZFsPDw/z93/89X//611mzZg1r1qwhmUwSCoVchiGVSiHLMqFQyO1xIpHA4/Hg9eZ66TgOiUQCSZJcjZBg2sPhMKZpkslMkjArjwjmXxM2UMEISJJEMpnEMAyy2SyZTIaCggL3mmEY7kG4f/9+gsEgGzduJBaLkUwmcRyHwcFBVq5cyeDgIJWVlezfv5/a2lrq6+vRdd09rMWBbts2fr+fxYsX09fXR1VVldtH27bxer3IsuyaGjo6Opg/fz7ZbBZd1xkYGKCtrY3f+73fIx6Pu+2PczJ8FzOCYJjGrpuZQDC7f/AHf0Bpaem4z03TRFVVXn31Vbq6uti0aRObN292rwsIqburq4sDBw5MyNTOFoS/mq7ro85kYdIay4hM5Fgoy/Ks2f1vBpOOUk7aVkgls/zsX35NKBhgsD/Giy9u5/HPfnrEI1fCyGQhYCNL8k1zL4Zh0NPT40r2tmMTG46TzqRxsNEzWcKhglFBRdlMrpRuX38/mWwWfzBAX1/fjO3RNwLhRJJIJPjlL3+JqqrjVPVer5djx4650ksmk6G2tpYHHnjAvVdoNuaS+3OQUDAI2jGC2V7UQAmqNf0xskwTvAG85jAy1vS8r6fduRx5zRgW/3v7K0QiBVRXlVNZWQZAIp3l7MWz+IIRSoqLWTivkZAHuvtinDrTzJlzlygsjDCvoY6igiB9/f3oI4RusjGVHQuPncZjDAKgxxKgaYgseLbjYBo6FIbx6AMovgiQI5IejwfHceju7sYwDBKJBH/3d39HNBpl8+bNvPLKKxiGwYYNG9i8eTM7duxg27ZtbNq0iXQ6zcmTJ3nmmWdYt24dhw8f5oknnuBXv/oVL7/8MuXl5TzxxBP09fWxY8cODMMgHo/zp3/6pxw9epRDhw6RTCbx+Xw8+eSTpNNpnnnmGXp6enj88ceJxWI8/fTTLFq0iI997GOj7O/5yJeMxx5MsiwTDAZZu3YtqVSKlpYWd33W1dURDoc5evQohmHg8/lobm7GcRw2bNhAKpUiEokQjUZJJpO0tbWhKApFRUW0t7fT2dlJPB53maPm5mZ8Ph/Lly93JfKWlhZ6enpwHIdYLEYkEkHXdfx+P8ePH6ezs5OqqiqWL19Od3c3AwMD+P1+ioqKuHDhAr29vZw+fZqamhqOHTtGOp1myZIlrv/B28lH4j8jxLk3VqOcT9TzNQcT3efxeCb1np8tqKpKJpOhsbGR9773vW7/xJkimNV8XxHDMNzzQfgVKIrCrl27yGQy+P3+t8xsNymxF/61n/70/0k2q6PrWYqKw/z4X/6FvtgQRZFCHEdDkbRcmpDJHJxmANu2aW1tJRgM5gZEkkgks+w7cBRFdigqDGNkWiksKGR4OMbQcIyq6iqGhobo6u7EPxwgnUkzNDQ0Z2kl85E/oefPn8fr9Y6bSNM0XelCURQSiQRer9ddIPnq/LlcuLmmJWwUHNkDSKBM337kiPSmsspceCFLkoRjWfi9KtGCIJaR5cKFC3R2dpB1PHTEHQw7S8g/RObAKSTLIKAY1FVEKQgH8Htkutpa6bAtDMNwKzVOLtFJWA7YksrZ1g6G48PIspxLUzliUpGA3l4PhnUtxkDYoc+cOcM//MM/sGTJEm6//Xaam5v5y7/8S8rKymhsbGT37t28/vrr1NTUsH37dp544gkqKipIJBK88cYbPPjgg5w/f562tjYuXLjAyy+/zJ/92Z/x/PPP85vf/Ia1a9fyyiuv8KMf/Yhvf/vbHDt2jGw2y6FDh/je977HV7/6Vdra2jh69CinTp2isrKSp556ivXr1xOLxXj44Yeva8IS4zJ2fIQfQjweJ5vNjjIfZDKZa+Mz0nY8Hsfv9+M4jktMVVXl5MmTBINBli5dymuvvUZFRQUVFRVEo1GCwSA7d+6kvLycrq4uANatW4eu6xQWFrqMQkdHB+Fw2GUC+vr6WLduHYFAgCtXrtDV1cXmzZs5ffo07e3t1NfXY5omTU1N7N+/n3g8TigUYt++fXzgAx94l9C/DZB/9uXPhzLyq5lNoWfSaCOpUhUs5JE0zjgSysiSnuu5FFJ6QUEBlZWVdHR0uOYg27apq6ujt7fX3T+yLFNeXk5vb6/LrAizRTgcxrKst3T9Ta7/GIl1Uz0OqkfDi0pCd1i2/m48BVVkJZAdGWek1OxsFDBQFIW1a9eOUsv89tWDFJdWUl9XwaWWNzl86HX6+wcwbBtFU1AVmdWrVrJs2e1Ei4oJBMIYhsmlS5duuj/XQ74tJhgMXtfjXqh9hCr2rbbhvN2gKDJbfm8zmgRXe4cZGErS0DCPQdPPS7tO0Z+WwIrjyCpeJ03U7ubu9StYtKAOXTfweHJMla7rXLx4ccp3OeScPyVLZ/H8KtLZUvd5yDFH2YyO3+fhUkszgsFRVRXTNNm4cSNf+MIXXOl08eLFNDU18dxzzxGLxVi+fDlDQ0McP36c+vp6Vq1ahW3bqKpKOBymoqKCtrY2ysvLOXnyJOXl5dTW1rJu3Tr27NlDOp1m06ZNlJSUsGTJEoaGhgiFQmzevJni4mIWLVrkEsPbbruNZcuWUVZWRktLC6tWrSIajdLX1zdjhyBN0/D5fO46FX4HPp8Pny9X1jYYDLpr2LZtysvLeeONN0in067jlVCp33HHHZSVlREMBonH43i9XqLRKOl0GtM0qayspLy8nFAo5DIQ586do6SkhHA47JoiFEWhq6uL+vp6ampqME2TEydOUFpaSnl5Of39/XR0dBCJRIhEIvh8PgYHB6murqasrIyGhoYZjcO7mH0Ioii0rrqu5xE/mbSlgg7li9bnykUrKoMm6FYQOUNOm+yAY2Yp0ZhTHycBIcwBDA4OjiL2fr+fwcFBV7BUFAVVVRkYGBil4q+oqJhzLcR0MDmxzxvDrKnjqF66hjLs3Hearv69/JeH7mNFUwnDmRThgsCNBG1PiEwmM6LGN5EkBVmCitISjr7xBrt3vcCipoV84IMPofr9WLbF5Yst7HrpRdqvXOHhh38fny9AJjPdTHc3D4/HQzweZ/ny5Tz00EMMDg66kvxYqKpKLBZj9+7dwHgV81xyfc5I1jLFMcFIA0GcGZg6HNMENQy2MUvZz8b2zwFJpu1KN8l0BsuyaJzfQHk0xNmuLKZpISm+HLeNAraJjOJGZeYTasEsClX1RB7EuWs2kXDO18LvHT9nfl+OUIbD4VHP6bpOb28v2WyWbDaLaZp0d3cD0NHR4drQL1++zKOPPsqePXt49tlnmTdvHvX19fT09PDaa68hyzJXr17l0Ucf5YUXXuDf//3fOXLkCCtWrHA/A+jt7aWwsJB0Ou1KwV1dXaxcuZLbb7+dgwcPsmHDBkKhEJlMZlSo0FSmoXFlhiWJoaEh2traXN+DbDaLYRh0dnaSSqXIZrMEAgEGBgYoKSnBMAyKioooKipi7969NDY20tvbS3l5OfPmzePw4cPE43GSySQVFRX09vZy9uxZNm7cSCgUIh6PU1pa6q59y7IYGhqivLycVCrlOtqZpklDQwNHjhzBsiyKiopYuHAh+/bt4+TJk1y5coWamhq8Xi9tbW309fVRW1tLf38/NTU1t0TT9y6mhlhvkUgEYJwdezAL3/l/f4njCY1k1HNyDIGUO3FURcHKxKkuUPhvT36UoqLCOSeg+ftnrD8ZQEFBwbhrRUVF465JmhdLUrHIRRpJkxS4mktMLdnbYBoSqsdLGigp9fG+h7fyk2df5en//TKhT2wlVFyCpCrY2LMy8MK+KCsKlmERDnjoab/IK7t3ct/9D3DHhg1c7RikvXcQr1dl5ZqNLFzQxE9/8iN27NjFJz75qTmJU58K+Z7QQsKfDPlOV2MJkWmac8apSlLObm9LKpo/BKhI2vQdWzRtxNSgaMxJFyUJ27I4cGA/1dU1lJeXERvsp7+3i87+BLeXy6SNbC4/nyQjOzZBQnR1tmNm4piW7arhhdQ41Xo0TROv18uRI0ewbZt4PD5u3YhwoRMnTnDXXXcBkE6nmT9/vuslLMsy0WiUD37wg+i6zoMPPsgLL7xAMBhk69atFBcX8/jjj7Nr1y40TaOpqYlHH32Unp4eVqxYwZYtWygsLORzn/sce/bs4bbbbuPee+/l6tWrPPTQQwDcddddFBQUuI6AAPfffz9lZWXU1NTQ29vLrl27WLp0KYsWLaKkpMTNeTEdNT7g+iKUl5czMDAwal0uW7YM27aJxWKuR7ZQxYuIgQ0bNtDS0kJ3dzd+v5+SkhJKSkqAXK6OVatWEQqFmD9/Pu3t7aRSKVavXk1LSwuJRIKqqipXXb906VLa29uprq6muLjYtYVWVVVhWRadnZ0oisK8efNYtWoVHR0dVFVV0dDQgGmaLFq0iL6+Ppqamjh79iwtLS2uH8G7TnpvHQTDtWPHDsrLy8lmszlfJkkipVtULd5A1oT27i4kWUWSQFFGyklLoCkqmfgA1dEqWq908/JLv6G0rOyWMXLHjx93JXvLspg/fz6XL18elWCuurqaixcv5uiXlbu+etVKsqkktpHBMXVsy7jlNAqmIPaWqaOoHlraevl/fvBzlFABadPA8oTR5TCpYZ2nf/E8a5pK2LR6yajkGTcDsRlty0aWJRY2zufnzz5LXX0DG+7cwMkznaSyForXT9ow+N3JZlYvW8wDDz7MMz97mosXL1JdXf322dSO7ZbElRQV08gQ9Hs5fPB1jh07SiRSMOKAIpFOZ9C08U5+s9MPB0tSSUhhzvWaFNtgGNN/j2VahEIeBjMKKFou5e5sdY0RrYNk874td1FQWMxQPMnVji66Ojsw9TQfv389xSXF6EZOpeb3qXR3dtPZfpXqmlrS6bQbt57JZKaMxhAMQU1NDQ8++CCZTIaysrIJpX/bttm6dSsVFRXouo5lWTQ0NNDU1EQ8HkeSJAoLC7n//vuJxWKUlJTw5JNP5r7XiIPZwoULuf3224GcfXvr1q1AjnFobGxkaGiIlStXsm7dOgBisRg1NTU0NjYyMDDAxo0bXUawqamJgYEB3vOe97he8p/+9KfdPmezWW677TY3xG06+yB/3y5evHiUw1G+P0l+khzxLuGlbZomixcvdtWX6ZGERsuWLXO953Vdp6ysjNraWlc9v3nzZiCn0hUe/tXV1cybN88NXxWhfbquU1tbS2NjI4ZhkMlkqKmpYcGCBW70gaZprFmzBsuy0HWdtWvXurbXyaIT3sXcQ+zLVatW0d7ejqIorgZMkiQUD6jmMCsbCvnTz3+UrD4+l5osQzZtsP/l7XhUidVr1lBTU0MqlZpTj3yByspKl0g7Ti67bFVV1ag9EvD7mVdTgV+x8SoOQjJaUuGnPiyhBCSyGY2MCUxQv2IuMekIySMb3hcMsGrNKiSvDx0by1fC2Uu9pBP9VFSUUl9Xj1cL4NjSrEj2+d6YABkjS3tPFw99+DGudqeIZy384UIMS0eVPXiCGucvXqG2qpqS8jKam5upq60F5i7t4IwgyUhKnhOK6iOezLBy9ToWLFyMItLpOtds+nPTbwdDkui0y/jqP75EUUEYfYahcxI2EbufrfeFMY0szGIGPcglsCmMlpBIG3T35kLa7n//3VxqvYjsGHgV8CrXlqxXUygoiLh22nxMxTnnOwjNmzdvSqIouHhB2ASjkEwmXa9b0zTp6+vD6/Wi67obEifLMh6Ph1QqRSwWc7PP9fX1Abhx7F6vl3g87iaF8XpziYGE130sFnPV3OJ+YT9UFIXe3l7XH0CER4m+TWvc86T4ZDI54T0TtZU/xiJMT9wn9rGIexfOWLquuxnUAIaGhty5EFJTNpt1mYX8nBT5n0lSrpb42L9t22Z4eNhtKx6Pu/17K6Spd5GDyJFy7Ngxjh07NiqpTm5PZbjn/fdRGrCpC4IVZFyFCQkwIhqH7RSlxUWUlxSRyWRuWQx7eXn5uGvFxcVjrjh4SsPol5vp7u3CNAx04wBRj0LHmQNIgFpQQbj2NizVPys1MKaLyb3xFQUci9qKIJ/9yJ0ApIGdp2IcPLCf5fVFfOJD99B84nfEh7wUVpdhZlI3HWsfi8UIh8Nks1k8Hg/pbIasaREMR4jFYti2STIxhKzI5BK2OmSsLKadC9tJpdPI8swSPswGhCpHhIk4joMja8SzDrGUjSMrI58HmL/2Xi4OqdhWBMyR8ZJkHCNNWLMp8MlMmr71BiHhYEugSz6GdAUpq6DPQLKHXJ0Cj6LmiuE4s5dBT9Q9MB2Jl3a9SqSggKqKMoqjhShANpMGJxf/LYiAIJDJZJJMJkMqlXIle6HGvx4cx5mUuI2FUIkLgp8fGiSyuAmilm+LFPfnZ0fMN/OI51RVHSWdCEZBJOrJ78fYa8JZLv+emaz//MPyZvxGJiKmY6+N9cCeSCKbqrjJ2M/G/j02mdCtkPjexcygaZrriwEja9qy0CQL2UyCbWKbBkjjE71Z2SyKY2DoGTKZrMvg3gocOnRolBp/0aJFtLS0uHH1NhLrlzcx3Hqcvq4OimsbsRyZsCKRMWzKfDrdR7Zz/sguFt/3aUINK0npFuo069HfLKbYCQ5gIdsWlm5gqR4u98ToOH+GTUuque+udXgki/KKMsIBH4Z585nqbNvm4sWLBINBDMNAURUKCgrwaRrZxBA1lfUEvAk0rz9XOcl2wLbQFB8Bj4qRzaCpKvYsE8qpIAiAOMADgcCoz6/0pfjbf/w5/kix622sKupIaOG1+1SPn/RgJ3cuKedzj36Q4aHBWT2oHCQ0B6L0c//KcqJFhRgzkOxtx8ajqXS1DOOYGWSPymyayiQkHNsi6PdQXBjGNnQutl5kf2cnlpGhuqqCZDLlaj6EVJzNZmlpaXHHVkje1nVD78YThnfxLt7F3EEQ5T/8wz90PdTz60v09/dz6XIbyCoOdk6oyIMjybk02SMVMm8loQdYuXLlqPNCkiRWrlyZ65vjYNqAZtPd2UHt/CZ89avce3N6R5Py9jc487s3SAz2UtSo4GQMkG+NxmnCk86tY2VlwTRRZAUjm2BeZTEd5X5WLlmMbSRQTYeL599Erq+nsLYmR6BvQlWmKAorVqzIhf44DrIkERscJFoQ4eyp37F86SKiER9ivB1Az4LXCy0XzhMbGKDp3vvHFcaYS4gsYufOnXOL77iSvRaicvEGMpZKYljPhSc6DpYlEp1cI0KKYZJNmZi2PEd6HQnVtiiWh/jcJx4mcIPv+PW/dWFmkiiRUsxJUszeKBRZ5q7NG9FkaOuK0RcbZkFjE0ODfdTV5pz2BPGWZZne3l56e3tZsmSJG/8OOftvS0vLdd8nuTazadi1c9kkbvYr/odA/hy8i3cxU0wWZw/XtFSTOTn7/f5bkiJ3Ioj0zgJCgzYuX0Wew3bGsNBk0G0Jv5YmkbJYddd9+OcvIZ01b6lpaUJiL5ErtSqrYfcO34imMGs4WCiUlJaTdeA9d2/ByKRmVPFuMkjStXKCwmegv3+A99y9hZ///Ofctmgxy1YuB8A2HGxHwuuFRDzFrl27iEQi1NXVoedV45pLKIrihh596EMfGpXExLIsVH+E7oRJdbGPytpcTYHJ+qV6fCQHFDyK5Tp1zCYccrngNTtNeqCfQHHxjDI5mSN54e1sHFma3WqlDiMERJLp6OonlcniOLBy+TJCXomrHdq4cDrATUMLo9XFInf3dd/rgDltZ0gH5T+BFkAcZvlOegJi7QqTxtshdvhd/MeBLMt0d3dz7tw5l57krz9FUchkMm41vFthq8+v23DixIlRNRoWLlxIa2urK1waNmxYuxQLmVxgMKAoSDIjiYD8xJUIlQ1NEK0ilbZRZJlbVft54tPLsZFkhe1vXOJ8Ww8+rxfDssiaNsFAmKuvt5JOJfF6fWhGnHs3raAoKGNMUFBnJtB1nW3bthEIBNzUhM1nz7Flyxa2bNnCL3/5S7q6OlmxYgXBUJh0Jkt7ewev7XmVoaEY4LBz5043n/KtCslwHIeCgoJRBMY0TUKhEH2nznH/mga2bllDFpgsKE8CBrOr2P5v24DZX8T57QnCeSMq7LlgonKlDSQsw+Dpn/6E2rp6ykpLuHz+JFgmg4ODBIJB/H6/G6kgyzKJRALbtjl//rzr3JbvQDeVdsdGxpI92JrnuhGvEqA5JraVRWbuame/HaBpmusXYFmWu0ZyNewNNE1jcHAQXdeprKx8N/3su5g2pkqqI/bq/PnzaWlpcddg/v4VDOaKFStu6dkuhKK1a9eOO09Wr17t/p7rUQZsE8c0AAfbtLAkcv4HskpGDtOfUQiY5MILbrU3fv7AOY6DYxkoHh8nL8X41fOvMa+2koxhEQyEsB2bgYE+aqprGE5myfRdZuOq2ykJqWTzSljeCDRNY8mSJaPid9etXUciHqcgHALH5sDBg+x/fT+KqmE7uaIhNTW1SBIYhsmBAwewbZv7779/Skl6NiEcNvJD5nIhQyaqoyNlYwBYGQPLM0nCHRmsxCCyk0vT+raIJLhVkHIueh5N5pPe02e5AAAgAElEQVSP/Bf8gQDpdBrHsQn4/QwPD/Piiy9y3333EQgEXJW91+vlN7/5DWVlZTQ1Nbnhd47jUFhYOMommD+epmWh+YNc7ErwDz/7JVqgEMuaWMuRqxZoUKgk+L8+/RF8Si4Zj2BG8yXgsdfeKcjv79DQEJlMBq/Xi8/no7+/H8hpS0TNiubmZjfWXnj/i3byU4cKiHwEY8Nz8++fizGbq7btmzzn/jNDlmU3/8LYpDqFhYXce++9nDx5ktLSUioqKkaZ5wRM0ySZTM7pHIiU0MFgkP7+fp5++ulxmtD89asoColUmjsWVVPlA5/HBCQCHgWQRrS1uX2iqXJOojftW+eKzwixHyfhjYSKeXxBGhvq+G9f/hg7d51iYWMThqlz+vQJNt25ictdSXa/sA1VnZ0avSKOOB+ZdJrXXn2VSxcv8sUvf4lNmzZxoeUCmWyWq+3tlJSUcPfdd3Po0CFeeuklIpEIx48fR9M07rrrLjdW+lYfwNIIAZNwkKWRcCTZmbIyrCLjxl3OZX9FmsmZFAsShGwuOOpruRVM6uvrxr33yJEj+P3+cWtj9+7d3H777axfv35UXXXIxYBPmq/AcZBkhaxh09rWiS+sY5oTj4WDhOLo1ITMnIMQucMnEAiQSqXc/suyTCQScUOB3kkQEQO6rnPq1Ck3I15PTw9DQ0OUlZVx5swZqqurWbp0KfX19aRSKQKBAMlkElVVXUlMEPV8Fb/X6x2leRFrKN/uPxfraiJGbzagadrc5ML4D4x8qf7555+noqLCrbMgYFkWPp+PI0eO8IEPfIBQKOSur/x2RO2FuYQg5MFgkE984hPXn2/HwWun8fSdoePgLjKpqyhXz5GwPaTxUtCwnGBZFRI28i10IM+H+otf/GKc00EqPkTt7ZvweIIM9HZx9sQlArJB2/nTyIrEbfOrOPL6Xorrbs/bSDe+oYRkXFNTw49//GM37lmWZRLxOO+95x5KS0v44T/9gHA4jKqqeLwetm7d6paDXbVqFY7j8NJLL+HxeHj99ddxHIctW7a4E/VOk7jmAoqiuJz1TPKmi3tFwZPZhEh6Ul9fzw9/+EO31KtQ1d99990Eg0F+8IMfuEWEkskkCxcuZOnSpfT3949T2U8VVy1JEgo2AVJ87qPvZe36VQwP69dyHuTDyWldYt2XccwMgYKQW7Xuz/7sz9y4+KtXr/L973+fz33uc1RUVLjZwUQdekH8xN8iXEfYBC3LcomIiDYwTdNVpcuyPCriYDbXcn4fotEojY2NBAIB3nzzTebPn09paSmDg4N0dHTg8/nQNM1N8iNJuRKg+/fvx+fzoes6ixYtchPnSJLE7t27Xcfbffv2UVpaiqqqVFRUuPkFFi9e7MbL5+cfz++jYNrH1rbPd5QSfRJ10UXERb4GJp/5F3MgruU7W4l+5D/jOA5Hjhxh6dKl7p7I127kl4EV/Ziob/n9F+/5jwxFUUilUmzcuJHu7m5kWSYQCIw6S8Q83HfffVRWVrqx+W/l2Ii9et1wVsfGY8c5t/c3+AYv0N51Ad2WMD1herIa7/loCVBJPJ4gWqPNSi2ZmUK95557xl20zSzekmpO72zBGw5TWV9HUUkZGd0hY+i0tJxjxfqNdA7qONjk1BM3PiHCFrNq1SqWLFkychEc28GredA0jbKychYvXjxSgcvBIVeBSxwopmm62bpeeOEF/H4/hw8fZvXq1RQUFExa6vNWYGyioKnum2mM9HQhDppUKsX27dspLi6ekWRvWRZ+v59Lly6xevXqWZXERAa21avXsHTp7bg59RwbzeNBUzWqqqpYsmRJbouMHJB+vx9d1ydVnU82jrIsg6VT6LNZ31RCXRgIT834HO+M4xh+FKWAdDrNvn37OHXqFCtWrMBxHE6cOMGhQ4d4/PHH8fl8eDweN2uYx+MhHA4jSRKJRAK/3+8yNKZpous6wWDQrYioKArJZBK/3+9mjjNN0033mp+85maQP2b5SWvy7fTioCssLMTn89HZ2UlZWZm7lkUlR8uyuPPOO+nu7ubw4cMEg0GKi4vp6OigpqaG2tpaTp48id/vZ/Xq1SSTSaLRKPv373e9sjVNc8tEiwxlArZtu3tD+Ank580X0p5QvwYCAQ4ePOiWzx0eHnYLlYh2xLOWZY1iMAVBFuOuaZrLpKXTaQYHB12zRs7c5Iyq+ufz+VyiL8YzP0/DRP1/p2mDZgpByKPRKFVVVVPeJ7Ihir/fSuRnjpwKzkhQj+wLM2z7kFUVGZBllYBHpb35GAWDPfgLivEXVZLRTWTp1tIjdazdBMA2JbwqJIdjYFkceP0w/X2DGJZExtS52n6JweEhegbSJBIDGLaFLd28Kl+ocfLh2M6Ilzt4vXnJSiRGSeyiaMeyZctwnJyj3vr16wmHw+PqId8KiMPEcRw3S9jQ0NCkRXI8Hg+Dg4OudDPbm19kG9u0aRNdXV0zrhglCNfGjRvdPAizbgu1THw+j5tkR5JGHMP03Mb3ejXymUohucHM7LO5uQHbstykOplMZkLVoCPCaPKkMl3Xueuuu9i/fz/r1q2jvb2d7u5u1qxZg+M4HDhwgIMHDxIIBHjkkUe4evUq27Ztw+fz8Qd/8Afs3buXV199lZqaGiorK1m/fj2/+c1v+PznP8+ePXtob2/n0Ucf5bnnnuP48eO8//3vZ8mSJfz1X/81fr+fRx99lFAoNOtrRHzXeDw+yi7d3d2Nx+OhqqqK9vb2cSG2IorGtm0aGhpoaWlxK9C1traiaRrt7e20tbUxODjI1atXicfjpNNpVzNn2zZnzpxhYGDAlZrPnz/vflZSUkJ7ezt+v581a9aQTqc5f/48yWSSVatWMTw8zOXLl10nwqVLl3L58mUURXGrDDqOw6VLl7h8+TJFRbnsa3V1dVRWVnLixAkKCwvp6+tD13WGh4dZtmwZdXV1XLhwgTfffJPi4mKamppQFIXjx48zODjIypUrKSgoYP/+/Xg8HlavXs3Ro0fp7e0lEomwfv162tra6OzsRNd1fD6f2/+zZ89imia33XbbW3ZO3WqIFM9T7VOh2XonQZIkDDVEw8YHsWJrUCQbxxkx5MoqWdPGVPzU3bYYQw1i29dMtrcK6kQSmu2AYcCimmIS/dXEB/rQJNA0maBXoWZFE8nkMAvKQjSWLkTzapjOzaui8tVh+RDpZq18W4cz+mDPT5+5dOlSFi5ciKZptyyV4lgINWI0GiWRSPCLX/xiUruPWNypVIra2to52fSCYxa5xW90XCzLcm3Vswsn55xqm8JrwU0lqcgjKnonl6fAkXIR8jerqREqeLjmhT6uV3lqXfF7JpOhvLwcv9/PqVOn6O3tpaKigmQySTweZ8GCBbS1tbF7927q6ur43e9+R0VFBZ/5zGe4cuUKL7zwAk8++STbt2/n5MmTrF27lmPHjgG4hOH48eNs27aNDRs28MMf/pBPfepTNDc388UvfpFQKIRpzn6Mrlgj4XAYTdPo6elBlmVKS0td22k2m3X3Vf4YiRz2+fb4EydOEI/H8Xg8HD58mOrqagDmzZvHjh078Hq9bo3vc+fOcfHiRUpKSnj99ddZsWIFb775Jg8++CBHjx6lpaWFzZs3s2vXLhKJBM3NzQwNDaGqKgcPHqSyspL29nY+8IEPsGPHDhYvXuzWyBB1D1KpFCdPnuS2225jyZIl7N27l97eXqqqqujq6qK2tpY9e/Zw9913oygKFy9epLCwkFOnTrF69Wq3yNXw8DCLFy/G4/Fw4cIF1q5dS1tbGw888ABtbW20t7dzzz33sGfPHlpbW8lms3R0dHDfffexc+dOmpqaaG5uJhaLEQgE2LdvH/fdd99bLsXeCkyVHfEdDUki63jxRufjLW0YVzvEK0uAQtKQMB2Jt2KqJ2SfFEXDSCXYsraB921qGFWQQAIcC1QlxxTYDmTSRl6imLcWQo2nKIprF30rIGyghYWFPPbYY9clruJzUbBjTkLcRuyrqdTNpTW+JfPsgJDiJfID+yVcLuBmmp+hp3Y+EyqYhE2bNvHb3/6WVCrFpz/9ac6cOYPH4+HFF190a6in02k+85nP8Pzzz7N9+3ZUVaWyspLbb8/5u2zfvh1Jktwc20VFRa7UV1lZyfLly7ntttsoKSlxfRRE4qbZhuM4LgEWZi9N00gmkyQSCQoLC11191homuaay+LxOHV1dZw/f57i4mJKSkoIhUIMDQ25pgmv1+syWJZl0dvbSzQapaamhnnz5uE4DtXV1VRWVro+EGVlZZSXl9Pb20s8HqesrIyCggIikQh9fX3MmzePkpISSktLSafTeL1evF4voVDIJawbN27k3LlzqKrKokWLOHfuHM3NzW5b0WiUuro6PB4Pra2tXLlyhaKiIubPn+/m4S8oKKCmpoZgMMiZM2fIZDJUVVVRWlrKsWPHaGhooLi4mKqqKmKxGJFIxPV9KC8vp6enh3g8Tnl5OcXFxXOiyXsXtx62pJC0wbYmPqAkctF2bxVLJ+fbi2zbzlWfMk0UGcxUguGeGEM9Q6QGkyQHEgx195Po7yU5MEBqcIBkfy+qmUaZRvyxsE8ahuFWEJuTL5UXuzlbEDanfDu3sGlOBcuy3BzuiURi0h8hFYoiKtPN7S7Gc+z9lmVNGIUgbJsiv/uN/AA3lcdAMDWi77mwRRvTtrElCQsJSxI/8pgfCWfMdxJzMxPmbux8Xu+w9fv9btu6rtPe3s6KFSs4f/48tm1TXV1Nd3c3qVSKy5cvE41GSaVSDAwMYNs2xcXF7N692y3x+vzzz/Ov//qvZLNZgsEgPT097Ny5kxdffJFUKsWqVatIpVKEQiEqKyuRJImOjg6y2ey0+jsdjG1DlmVisZj7PXRdp7Ozk1gsRjwep6+vzy1zOxZ9fX1cunSJvXv34vF4WLhwoavVCgaDBINBN8Mk5Cr+CZWubdvU1ta6/gzhcBjLstx7k8mka24RDINw7guHwwQCAQzDcIveJJNJ1yHywoULDAwMoGmaW4DH7/dz+vRpAoEAmqZx9uxZFixY4OZnEBX1hoeHqa+vp6enh0OHDtHR0YGu6ySTSbegj7AtDw8PYxgGTU1NXLhwgebmZtra2qiurnbbEv0PBAKj+p9f/e2djPw9Lf5+q6IWbtYPIl9Lld/m9b6PLIEqS6gy436Ut5DQAyhf+9rXvp5/oaioCHAwjJwqOVoUwaNpmIaOqshECyME/B5MXUdRZIJ+P45jj3gXTv1VQqEQoVDITXkonHHeThBEIJVKEQ6HR9ne8yURYb+9XhlRcd90fkTsuKhadj1iKkkSwWCQcDgMjC7CI4pNiJCn2YTjOIRCIZdo38ghpWkakUiEYDCILMloXg1FUzFME0kSu0JisjWVf3Wiuble/0U2LkmSRtb8xIetuCZUusKnpLi4mAULFlBWVsa6desoLCzEcRyWLFlCZWUlBw4cYN68eaxZs4azZ89y/vx53ve+97Fq1SoCgQBXrlzB5/ORzWZ573vfi9frpbW1lcWLF9PU1ORK/vv27WNwcJD6+nrKy8upqalxnYZulDgIz/6xBX2Eo2Q6nUZVVQoLC92qdY7juFKtWFelpaWj1PpDQ0NEIhFWrVqFaZoUFRWRTCbp6urCsiyKi4sJBoMUFBS4uRACgQB+v5/Kykp0XXcJanFxMYFAgMLCQgAikYjr5BgOhykvL2doaIju7m4cxyEajRIOh93qh5FIxNWS+Hw+IpEIuq67dn0xT7FYDMdxaGxsdB31RP4Ar9dLZWUl0WiUzs5ObNumqKgIv99PYWEhiqLg8/ly9TtG3hGJRFxHxtraWhoaGrAsy9VATNX/t8rkOF0If5WxOemFNtXj8bjaH1HIbK4cjq+H6UQaiQRcYq7zhSOv1zsqgkKcMdMtG32jkGWZVCrlOoXO5pqQrl696gjVmuM4XLhwgcrKSoqiUXTTpKW1lXA4RE1NDdmszqWLF9EUhXnz5mGaZq5KXSiMqo7PeJQPx3Fob293kyGEw2E8Hs/bbpELqbqvr4/KykqXGREe0o7jEIlEXC42m80SDodvOpZfEM5kMkkoFHK5/sm8zAVT0tXVxfDwMBUVFa6HvXCyymazlJaWjspUdbMQhLK9vd09XGdC8N2QykSC7u5ut8a5YZvIikR5aTmWIdqbqs1rtnQxNwDBYPC6TJJt2/j9ftra2kgkEgCuZkR4TQs1tjjIstksGzZsIJVKud72Q0NDBINBV2NVUFBAKpXC4/G4h00mk3EZBMuyGBoawuv1EgwGOXbsGP/yL//C//gf/4NsNutKeIZhkEgkKCgocOctnU7j8XimXaVv0lHLG6/8A0XA6/W6JijLskaVyhXrbs+ePaTTaTZv3uwyl4FAwPW5yTcT+f1+N620YEZ1Xcfj8bj2evGdxTkk7P/CB0fTNDdSwOfzuX2bqO38e8Q8C02iYKYhp50ZHBzk8OHDLF26lJqaGnRdx+/3u97yqqq6jptinjOZDJqmuXtKVVV3z+m67ppCBMET0RiT9V+MtdAQvF0h1o2IGBH0QpyXBQUF9PX1cfHiRfx+P4sWLWJwcNAVSG61SXVoaIhwODzpuSeId39/P6qqEolEXG2QJElu9dX8/BGiwJbQPM329xG+W729vQQCATeB2Gy9R+nt7f364sWLaWho4KmnnuLkyZPs27eP5cuX88prL7Nz1w7eOPoG5eXlXL16hR07dnKh5SLhSCG9ff3s2v0ya9etwzQMJGm8dJR/UOzdu5fjx4/T1dXFD37wA0pLS2lqasKyLAKBAPpIYRVxyHg8HnfjCSLh9XrdAzRfQhHPaZqGz+cb5VA1tj+aprmbbGx/J5Lss9ksRUVFbN++na997Wvce++9RKNRDh06xLZt23jve99LPB4nFAq5quGxdu2xIRz56SBFpbyuri6eeuop1q1bx9/8zd9w5513IsvXSqYKpyxd14lEIpw5c4ZvfvOb2LbNv//7v7N48WKi0Si2bfPjH/+YoqIiN6Wp6Fu+85+ovy44cDEewqYq7hfcuc/ncw+2AwcO4PF4KCkpcTleoToTi1Qc5uKwFu0VFhby1FNPsWPHDoaGhvD5fAwM9JNIJKivqccxbXweH5ZpokgylmHh0TR8Hi96NouEhCxLaCO14ouKivjVr35Fc3Mzd9xxB+l02lUbi5z+QlOSzygJaaykpIRoNOr+W1RURElJCcXFxe71hoYGNwLBMAzXJpzJZNxa8sIEk81micfjpFIpdy3F43F3rFOplNtGOBxm3rx5rgknnU670lMikXC91oWD2Wz4S0wk2eebKISJTYSOGYbhEkzbtgmHw0SjUQoKCtz1lMlkyGazLhEUa12ouoXZJ38Niz0r1kkmk3HLEzuO4/ZRqE/Fc/mOkplMxu2rSPwk7hHvF4e1+D5Cc9Ha2kpxcTENDQ3uQS/6L/ax0D6KOQNcbVm+GUhcE22kUim3z1P1X4zvO8FpbSLJXpzVLS0tfP/736evr48TJ04wf/58XnzxRVpbW7njjjtIJBLuWSAYnvyzRTBlQujJP5OExkkwR2KOBLOVf48Ief2Lv/gL1q9fj9/vd5mtseHXE0n2wkH1iSeewDAM1q1bx/DwMKFQiC996Uv09fWxefNml9bkmywEsyrOGcEoW5ZFMBgEriU083g87jvz6dRcSvZqU1MTsizT1dVFf38/3/zmN/nZz37GSy9tp6+/n//6p/+Vw4cPc+L47/B4vLzn7vdgGiZvnjmNrus89OAD2Kbp5jcfC3FNkiQ+/OEP4/V6efPNN+nq6mLr1q3Ytu2q+oRtUqTpTKfTVFZWut6+lmXR3d1NTU0NPT09OI5DcXGxK337/X56enpIJBKUlpa6KnRN09zD2TRNhoeH0TTNDXeZ7mCqqkpJSQnbtm3j85//vHvIizrqLS0tFBQUuOpDsQCEXVIQGCHZBoNB0uk0ra2tNDY2ujHWkiS5kqGqqjQ3N1NQUEB5ebmrehZq6PXr1/Mnf/InfPe732XPnj088cQT7Nmzh6amJtasWeNuDNG3wsJCl6D09/dTXl5Of3+/S6Q1TSMWi7kOUyUlJa425sqVK6768t5773U3UEdHBx6Ph9LSUhzH4cyZM5SWllJUVEQ8HicWi+H3+90NLdbDF77wBZYuXQrkJFfbsTFNg1QmTd9gP5FIBMdwCIaC9HR3E48nmDevAcuyiScS6LruMkpik0mSxPDwMFeuXKG2tpZIJMKVK1cwDIPi4uJR6rl8H4SpDlvB1efHlgtmTYQIiQ0s+pIfOiQc3cR9ghmtr69n4cKFrrZgLMaqImeSBOlGMVH9+XwI9btgesTnE4VKCcZxLMTYi3sExt4rCEF+Jrz8/l2v7bH3iH0jiMjKlSuxbXuUQ2x+v/Lfnz8OY+/JvyZ+z/97Jv1/p0FoX55++mkeeOABNm7cSCwWcxkfv9/vmip8Pp97thQVFblRHrIs09bWRlFREaqqomkavb29buIdQRMuXryILMvU1dWRTCZdbUhhYaGrlenu7kZVVQKBALZto2kaFy5cIBAIUFVVdd2wP7Gui4uLaW1tpbOzk9LSUk6dOkUqlXLPsNbWVlRVpbq62qUxV69eBSAajWJZFoODg4RCIXw+Hy0tLW7uCcANfy4pKRmlPZtLqMFgEFmWaW9vp7S0lFQqRWlpKXv37aO0rBRDN3L5yYeG+f0PfYj/7++foqlpEYFAgIaGehrqakilsxiOzfWy6A0PD2NZFt/73vd45JFH8Pl8HDp0iB/96Eduoo6vfOUr7N27l23btrnSwxe+8AW++c1vUl5eTldXF2VlZXg8Hk6dOsWjjz7Kli1bGB4e5sKFC/zbv/0blmXxyCOPsHPnTmpqanj44Yf56le/yle+8hV++tOfcvnyZT772c+ycuVKVy03HQwPD/O+972PRCLBgQMHCIfDbhja9773PVKpFJlMhj/6oz+iv7+fnTt38vWvf52f/vSnAPT09PDJT34Sv9/PP/7jP/Lxj3+cV155hc7OTpqamli9erUr1QjtxY4dOzh79ixer5eHHnqIqqoq13nE6/Vy+vRpnnvuOdLpNPfffz89PT0cOHDAXWwf+9jH+J//83+SSCQwDIMnn3yS4eFhvv3tb/Pxj3+cxsZG/u7v/o7ly5fzu9/9jq9+9av09PRw/Phxrly5wpe+9CV++9vf8vrrr1NRUUFvby/f/e53+da3vsW6deswTZPXX3+defPm8aEPfYjnn3+e9vZ2fD4fjz32GN/5znfw+Xw8/vjjbm51gWeeeYbGxkbuueceduzYgaIo/P7v/z5/8Zd/QWNjI2fPnuUzn/kMVVVV/PznPyebzbJlyxb8fj//63/9L7Zu3crWrVsBXBvh0NAQv/zlL0mn0yxevJgFCxbw/PPPEwwGueeee2hqapqxJDX2kJ4NCOlaqHnfKd7YQvLKJ8LvREiS5JpE3g5RRO9ECN+dV155hXA4zMaNG7l69SqO41BbW+v6nLS0tBCLxfjWt77F+fPnOX36NJcuXeKLX/wi+/bt49VXX6W6upq+vj7+6q/+iiNHjvDDH/6QpUuXcvLkSb71rW9x+vRp9uzZg2EYfPKTn2Tfvn289NJLfOYzn2Hjxo34/X4OHjzIs88+y4IFC+jt7SUcDvPKK69w9OhRFEXhgx/8oGt+ngwi019VVRUej4djx46xdetWjh49ytq1azFNk2w2y4EDB+jp6aGyspLPfvaz/OQnP+HAgQMsW7aMhx9+mL/9279F0zT+6I/+iGeffZaLFy9i2zYf+chHCAQCPPfccxQUFHDfffcxf/78URVT5wqy+OL5ahlJkkbCBGRMS6jGcqVc/+bbf8X9999HX18f3d09fPn//goHDh5AVZUpB9E0TYqLi9m2bRt1dXWsWLGC4eFhfv3rX/PhD3+Yb3zjGxiGwd69e9mxYwdPPPEE3/jGN7hy5QqXLl1yM+x97Wtf4+DBg/zxH/8xjz76KPv373czY/X09NDb28vjjz9OU1OTq+KDa6FTyWSSxx57jLVr1zI8PDwjaUm08fDDD7N7925isRhlZWXs2rWLdDrNd77zHe6++25++9vfumoqgEQiQU1NDQsWLODkyZNcvHiRBQsW0Nrayssvv0xhYSE7d+7k0qVLbspRTdNoa2vj17/+NX6/n+bmZl599VXX/iX6U1BQwJtvvonX62Xx4sU888wzXLhwwU3u8s///M+oqsp//+//nY0bN/Laa6+RTCZZtGgRH/3oR9m2bRuf+tSn+PKXv+yaTYRqvrOzk+bmZhzHobz8/2fvzaPjqs5079+pWSWpSvM8WbJsWZItybbwgLHNkDA4uEkaAoQG0oQbCN1rJZ1Lki/Jt77udDc3nel2p8NN595LIBASnGCgHdpgM4SAjbHwgGd5kC1b1mBrlkqqUo3n+6P0bh+VJVmyZWIn9XhpyaU6wz77nLPf+Xmz+fa3v004HKa5uVklQh06dIjS0lK+8IUvcOzYMTZu3EhKSgp79uxh165d2O12HnjgAZXtbLRmbDYbDodDMZ/Z7XY2b95MfX09X//618nIyMDr9bJx40ZaW1uxWCy89tprdHZ2UlFRwf3336+0e9HiX3/9dQ4dOkRCQgK///3vaWhoIBKJ8NBDDzFv3rwZzV+4FIiwjI2ZXw0Qj9nVjlgLPI7pQ9zM43k+QqEQBQUFfPvb32ZkZETlg1mtVtrb22lsbFSESd/61rfQdZ3Gxka2bdvGI488wmOPPaa6LK5fv55QKERXVxdvvvkmXq+XG2+8kRtvvJGhoSH8fj+vvfYaX/7yl3nggQew2+2cPXuWV155RXkONm/ePKZz5kQQgV9fX097ezsNDQ2YzWaqq6sZGhoiKSmJ5ORkfD4fJ0+e5KOPPuLAgQP84Ac/4MEHHyQlJQWv18tXvvIVzpw5Q3NzMz/60Y9Ys2YNH3zwAU1NTYRCIR577DFmz579sXWOtEiiTEZGBoS1LQIAACAASURBVGfPniU5OZnOzk7mVlTQdPw4GRkZHDlyBJfbhc1qY2BoiPXrX6K+vp4PPviAb3/72/zrv/4rixcunNAtFQwGcbvdfPjhh7S0tPA//sf/UN+FQiEVz5AkFzhX6iRJMunp6RQUFDA0NERpaSmapo3J6Pd6vaxatYqqqiq+//3vc9ddd2Gz2VTSk8QWHQ4HdrtdCZ7pLLR2u52+vj4KCgpYsGABv/71r1m9evWYumeJDxmtwVAoRCgUYsWKFTzzzDM4HA7uvvtudu7cSVVVFQ899BCaptHZ2cl7772H1WpVzUNSUlJYu3YtDz30EBaLRbHwiWVYUFDA1772Nf7hH/6BEydO4HK5mD9/Pvfddx8ul4vf/va3nDlzRs2vhBMkAz0QCKhsfofDwcjICOvXr+dzn/scPT09Km5aVBRtUJOcnKwoQHVd52tf+xovvfQSTzzxBHV1dcrCv+eee7Db7fzhD38gISFBxZtFAdI0jU984hMsW7ZMza8koMnzIPcuEomwdOlSbr/9dlJSUnjjjTdwu93KwoRzC7fP56Ouro6HHnoIn89HRkYGTU1N/Mu//Atr1qxRMX25X9MpH/xTEHBxxDFTEN6O6upqXnzxRfbu3UtNTQ2dnZ309/djs9nUuuF2u/F4PGzevJl7772X3t5eFUMvLi4GUAJUEv6EVlri42IFZ2Zm8uSTTyr+BQnL6Lquqh4kodLpdLJmzRqKi4uxWCx4PJ4LrvuS91FeXk57ezvPPfccX/rSl1RC7muvvcbg4CB33XUX69evV6HVxMRE/H6/am9usVjo7+9XcjExMVHtV11dzTe/+U3uueceFi5ceMncJ1OBRWLmtbW1pKWl8YMf/IAhzxCP/c1jhMNhfvD9HxAIBPjUp9bgGCUMcbtd1C9ezJYt7/HCC7+mrKwUk9lEcBz+ebFgvF4vv/zlLwkGg/z0pz+lt7eXG264gbvuuounn36a999/n0gkwurVqwkGgzz55JPk5+eTnR3lxP/5z38+JiYL0kY2qKzCHTt2sHfvXhWzKSsr45VXXuHEiRP09vYqYWBMEprOBEt8PxwOs2rVKtavX09HRwf3338/7733Hv/0T/+Ex+Ph05/+NNnZ2bS3t/OTn/yEI0eOUFJSorqFhUIhRRyyfft2/vf//t/k5ORQUVGhtM6BgQHKysqYNWsWv/jFL8jPz6euro6amhpVa20ymejs7ASgrq6OZ599lvvuu48nn3ySZ599lrS0ND7xiU+wb98+vvOd7+DxeHj44Ydpb29Xc3jNNdfw7//+7yxatIje3l5Vyrdp0yZOnDjB8uXLVXY4oGqfxZ21adMmGhsbcTqdrFixgoaGBp555hnS0tK47rrrFBeA8YWEqAJ49uxZenp6SE9PV8dbsWKFCiU0NTVxyy23cO211/LMM8/Q19fH3LlzVdKb8VkLh8OqjO273/0uTz31FBkZGWRlZdHU1KRKyWJzNKZj2V1tFvhUYZyPMR3pNBMms0kpiAKzyTTaljiOP3dIH4J77rmHX/7yl7zzzjsMDg5y//33E4lEFFW4JJ2lpaXx+uuvc+zYMerq6ggEAmptkUqkmpoannjiCRYuXEhfXx/Z2dksWrSI3/72txQUFHD99derhFUpA83JyaGyspLvfe97FBcXc+bMGYqKiqioqOBXv/oVxcXFVFZWcs0111wwbg+oNWvOnDns3LmTmpoaNmzYQDAYJDc3ly1btjAwMMDg4CA1NTXs2rWLr371q9TV1XHjjTeqMOqqVatoaGjgO9/5Dl6vl1tuuYVt27bR0NCgylCnkzd2KdA6Ojp0i8Wi3BuHDx+mqKgId0oKkUiYxsbDpKenk5sb1aL6+/pJdrmwWq0MDQ3R0tLC3DlzMY8uChMl6QWDQfr6+vD7/SrO7XK5mDVrFqdOnaKnp4e5c+eqhLdTp04pd7OmafT29pKUlITJZGJwcJCUlBSV/StZ84ODg7S3tytBHwqFaGlpQdM0XC6Xapko2dnjLd4izCV5bbzSu8TERJV1Ldaj1+vl6NGj5OTkkJOTQzAYpLe3l97eXtLT03E4HCQmJiohJdfp8Xg4deqUIgqRHsoejweXy4XJZOLEiRMEAgFycnJITU1Vmb1+v19l2muaxtmzZ8nJyaG/v5/29nbsdrtyEx05coTc3FwKCgoU0YvD4VBlfl1dXfzwhz/kH//xHzGbzbS2tpKamorL5VIZpMnJyfT19SkN1mQy0dfXR09PDyUlJWRmZjIwMEBLSwsAeXl5qvxJhKp4PDwej+ICEGUwFAqppB2fz8e//du/8Rd/8RcsX75c0Yu63W5VYijlMhaLheHhYeWx6Orqor29naSkJJxOp4rflZaWKmXFarUyODjI7t27p8RpYDKZqK+vH2PdGzudybWJcmvs8W78bcQfoy/6eKV3xnFI6R06hELRDHyrxarCXeFIGL8/gK6fe9d1PXotmklTbl35TtYE8XZNtKjFzoVxLifaz7jNTM+RsXLmQmOfKi50v41zNdG4Yuf3Qoido4u9jolK7+Q7l8tFa2srbW1tuFwuysvL6enpAaIWe29vL253tIlUe3s7qampKkFa1hahP87IyGBgYIDW1lZ+9rOf8fd///eqz4IwD4rXTzrnyfhOnDihmhQJvfGJEyfw+XxkZWWRkZGh1vSJSu8gmp8lpXeyxgong9vtpqmpSXGFuFwuzGYzhw4dwmq1UlBQgM/nIyEhQVUwHT58mLS0NEpKSmhtbaWzs5OUlBRmzZqF1+tVz/nlLL3ThoaGdCkPgKi7RRiiNE3D7XYroWY2m5UmJZnI4pq44IlGM8yNccpQKITH4yExMRG73c7g4CC6Hm0nKW6QgYEBta88GFLmJRmfxpuXkJBAKBRSZVDiEpZyolgLc7xxxgp7o1s+NkFJwgxms1n1Mxc3scSkJXfA2CpRrtNqtao4vOxnLNmRF0Eywo3eCMkGlu0SEhLw+XxYrVaVjerxeBSvgVDlSujG4XCwc+dOjh8/zqlTp0hPT+cLX/iCeriFDUsWCukAJqUuUlMslKpSlpOUlASgSsZiy0vkHsZ+53Q6OXLkCLt27aK3txePx8N//+//XdUnC1OaaOZy3433RpqNyHMgRCnCfCZhH6k62Lp165h7Mt7zINe5atWqMYumzKORZEnunzFMIKV+sZCM/o/TYzCesDcKt1OnTp1ziSa7KMjPp6u7m87Os5jN0dyK3NzcaL26CA4NTGYLOroKL8XOUWwLWSNk7oyxVPnbZPM33n4zAXm2jXMmf7uUeyVrz2TfT/Y8yPse62mZDLKP3NOJ7sGFMJmwB1TnRnnvpCcCnFs3ZM0WYyF2bZHsfWkGdeLECfLz83nggQeUgSf9GSQcaJxPSRiUkkh5N0VoS6mjzMFkwt5YSmws64OoN0O4VaS8NxKJkJKSMsbrKKV8IkfFiyHyzrgmybN1WYV9b2+vblykxMUtC6AMVuIOxoVNJjOWUWkiGKlmjaVPYjnGnhdQZW0yLiFxMNYzitVopK81KhTGm2s8zrgTMoGwNwp5Yyxe5kYEiygA8r0xgcUYszYeQzR+eSnleHKNch6ZC+MciuCSa5d9ZZEU4WwcmxwzMTGR06dPc/ToURwOB4sXL8ZmsynrFzjvQZQYvnHxFuXEOA/GhSl2vuUeyryIkLbZbPT393PgwAEAFixYoEr/5P7KsWLLt4zzapxTo6CQqgupZOjs7OTMmTMqeXA8l75c97Fjx6isrFRKp81mU1nEc+fOZWRkhNbWVvbv38+iRYsYGBjg9OnTzJ49m6GhIaqqqsYs5GazWRG6SHtUESgytyLs5LuZeOmNwt5ms6n7K4vhrl27mD9/Pp2dnbS3trFixQpOnjyJ1ztMWWkZ+/btw52Swtw5c0Zd+TojI37e3/Y+ltH3q76+Xi2wO3bswOl0Ul1dzeDgIHa7Xd0TeSeHh4dpbGykrq5Olat2dnbS0dFBXl4eLS0t1NbWjkkAdjgciqJX3MHG50kwJixhGtufHjjPYLBYLKpxkYSXLBYLe/bsYfbs2aSmpqp1LPb5Gu8+yfvv8/k4ePAgCxcuVOeTdVe8bNIsKDs7e8z1GHkcduzYQVJSEkuWLBlThhuriMjf+/v71XklJ0qIhYzviHFdn+y5mUjYA+OuOzKnxnVD5svo7RMh7nA4aGlpoampieTkZBYtWqTeb3lmjIQ+sZ42o3CUtc64bhvPOZmwl/suz4qx9bLILJln45pqXMdlrTKu4cb1WD4b5/hyCnuL8eLFGhXEDsZ4g+T/04l5TlTiNt7fhf5UXnBj8p/8P/bBlJtiFKyxx77Y2tbx3IXi6TAqSBOdS14o40sgD9R4+xivcaKKAXnQ5MGP3dc4zti6ZslZKC4uZs6cOQD09/cr2svYhUNeNjl27HMgczRRjbERRkEtn8WVnp6ezq233gqgiGkmylg3vpCT1S+P94zKSygsjkNDQxMKe0mINLpEe3t76erqQtejDVvcbjfNzc1UV1dTXFzMhg0bWL58uaKGlbkTSzcUCqmFRvqiy/XI/AeDQRwOhwqDTSeZcCqIdemKizI3N5dQMERPVzd7PvqIQDDIvIoKMrKzSEpOxjM4yEcffURtXd0o53w/oVCYW269VWUbL1u2jL6+PhISEqisrMTn89HQ0MCNN9543nMUCoUUuZJ8JzwQtbW1pKamKs8VoIRcMBhUXP3iNTQq+IBSLsRgkEoXeabE0BD+i1AoRGVlJWlpabz//vskJCSwYMECJaR1XVfcDuFwmGAwOOYcRjY/UU4lRCrhM5vNptYlo/XY399Penq6IqGS9y4cDpOUlERLSwsmk4lly5ap0lzZRjymAuH58Hg8FBQUEIlE6OrqoqWlhdWrV6tEWHmuhPthsoqqCyH2vTPKDxF8E8kMoxeovLycyspKwuEw/f39ShZcSNbE8iFM9LfpXItRmTIeJ1auxK7TxrmI/e6PVQVy2VkdZKGb6sXJpErioJAYXEhIi7tbapeFLvFyJT7IcTs7O3G5XGNIXcbbVtzmg4ODatFyuVzK1f1xQaxaSVb0+XyqgYgsMrHjkbkVcqDLARE80ixFtFxZQMe7/5c6fyLwJVwx3rUZ45KAYnvcu3cvVVVVtLW1MTAwgM/no6OjY5QNsJehoSGam5spKiri9OnTLFq0iLa2Nvbv34/b7aayshK73c7+/fvxeDzMmTOHsrIyjh8/rsiLqquraWhowOfzUVVVRVpa2oyzrY1nnYXDYVyuZMpmlxEJhdm5axdoGiF/gKLCQsxmM4ePHMEzOEh2Tg6gYbGYFcOeLM5NTU14PB46Ojro6emho6ODvXv3UlRUxPHjxwkGg8yaNUvFbrdv305fXx/Lly9XAtHr9XLkyBEqKipoaGjAZDJRVVWlSIjEaty/fz+BQIDMzEzKysqUUN+1axe6rtPX10dJSQkVFRU0NTVx/PhxzGYzlZWVuN1uPvroI/r7+6mqqmJoaIjW1lba29sJhUJkZGTQ3t5Ofn4+drudrVu3Eg6HycvLY968eezevZtIJEJvby+lpaWUlZUp3ofOzk4OHjyo3jmLxUJHRwcnT57E6XRSU1OjBL7ZHKXzlXJjm81GRUUFDodD5QQNDw9z/PhxcnJy2LlzJ8PDwyxatEg9b2L9Ll26VCXB+v1+3G43R48epbOzUzVvOnbsmGpYdODAAex2O9XV1TMiiERJljDshShm5X2XxDZ5hoRZ9XKt439OuGzZQZJA1djYyM9+9jMVSzG6zOBcAom4qEWzf/LJJ2lpaaGlpYWf/OQnYzirRYEwup5sNhuNjY0EAgEGBgbYsGGDchkZ3fDAmIduIgE9GcRd/vzzz/OTn/wEr9erhJW8bHIusUBMJhMej4fnn3+et99+G7vdzr59+5SAEbeeMTQx0/FcsSp6eno4fvy4omuUXAc5n9ElKN6Iw4cPz3hrVeN5jK5QsVicTidNTU38x3/8h+IaN1rYBw4cUPfYGLeHc8qY8T6Md35jrH2yH9neYrEwODhIT08P1dXVlJSUcPz4cTIzM8nIyCAnJ4d58+aRkJBAWVkZuq7T1dXF0NAQe/fuZd68eWoBHxwcJD09nfz8fE6cOMHw8DC7d+8mISGBQ4cO0dTURGdnJ6mpqaSmpo6hOp4JyJwYFRqTycTAwABHjx2jv7+f7OxsQMdsMnGosZHW1laSXdGeCBFdRx9V5IeGhnn99dcZGRlh2bJlHD58mNOnT+N0Otm+fTsOh4Ps7GwKCwsVk9jIyAhHjhwBoglRRUVFpKen09jYqMbk9/s5c+YMuq7T0tJCQUGB8gDI/bXb7YqZrLGxEZ/Ppyyy5uZmrFYrFRUVHD16lJ6eHvbv309FRQWZmZkcPnyYpqYmurq6WLJkCcXFxZw+fRqz2Uxubi5ZWVnk5OQoFsa9e/eqjPEjR44wNDREe3s7JpOJ2bNnq+uRse3YsYOSkhKSkpIIhaJNhnbu3Indbqe5uVlxZIiLOByOtsV2u92cOXOGkydPKgs5Pz8fl8tFWVkZH330kWK+bGhooL+/n9OnT1NTU0NPTw8ej4cjR46oJLkdO3aQnZ1NWloas2fPVopMUVER27ZtQ9d1enp62LFjxyWTPEmG/uHDh/n7v/97du3apY5pXCMljCDXrus6O3bs4Omnn8ZkMtHV1UVbW5tiPpVnVlzkcG7dmMr7frkg13QxsuTjxGVPBRbLCaJu2YGBAeXSEO0PomUXfr8fp9PJ8ePHmT9/viK+kUVO3KdGLVjXdZVs9POf/5zDhw9TWFjII488otx7EiORRUJipHCu9nw6kEqEI0eO8Hd/93cqQ35wcFAtMiKw5IF2Op00NzdTW1tLdnY2Xq+X//W//tcYN6SxRK2vr29MDsNMQPild+7cyYsvvjjGxWZ0CxoFnMT5n376aU6dOjWj4zHG38UdL53gAHXvjPHL3t5eNa9PPvkkfX19KuNVMvKNMVFjs5FLfRFFEZV2xA0NDZw8eZLe3l7F6eB0OklOTlbVF1Ly19nZidPpZO7cuaSlpWE2m0lOTqaoqEjVAJ86dQq73U5WVhZ1dXVkZWWRlJREcXHxx7qIeH1RLv/uri4GPYPoOgRDIXxeb5TutLMrWvLKuU55GZkZ3HTTTaqffW9vLw6Hg9zcXBYtWkRGRgYWi4Xc3Fza2tro6+sjKysLXY+yRWZlZVFaWsrs2bMZGRlR3hyTyaQMhby8PPLz88eEH+x2O93d3bS3tyuKbCFOEsE5Z84cZs+ejdPp5NixYyQlJVFeXk55eTk+n08RXh08eFD1vXc6ndhsNlJTU7HZbCQmJqpWtfPnz1dUzH19fWRmZlJcXExJSQk2m03Ftbu7u9E0jerqaqqrq1UrY7PZTFZWFjU1NeTl5Y2J9QIcPXpUZXoLl76sIVJ509vbS3Z2NsXFxcyfPx+z2UxpaSlZWVnk5eWpWvf09HQKCwtZuHAhdrud5ORkVQk0b948lVCcnZ3NnDlzFMPkZDlNF4IYCA0NDaxcuZJPfepTil1UwnImk0m9t+L1kPbC9fX1WK1WNm/ezDvvvKNCNGI42Ww2+vr6VJ8OOaeETIw5CB8HROEU4+lKxWV348vi6/V62bBhA/39/RQVFfHZz35WNZd46aWXOHbsGNdeey0rV67k7bffZnBwcEzpl9lsZtOmTapm/YEHHqChoYGnnnqKBQsWUFhYSHNzMxs3biQpKYl169bxta99jT/84Q+8+uqrOJ1Obr75Zurr6/nWt75Ffn4+jY2NfOELX1BKxVRoc0OhaCOXjRs3cujQIZ577jm++MUv8tZbb3Hw4EEqKyu56aab+Jd/+Rfy8vLYv38/n//851m1ahXHjx9n3759LF++nM2bN3Py5Ek2bNjA6tWr+dnPfkZZWRl33303r776Kp2dnVx77bWsWrUKj8czaVLhVCHJUO+99x6nT5/mtddeo6amhh/+8IeYTCYKCgp4/PHH+dd//VcWLVpEfX09P/7xjykvL+fkyZP853/+JykpKeTn55/HhjddmM1mvv/973P77bdTW1vLj370I2699VaamprYtGkTiYmJPPTQQ8qjY7FYePPNN9m3bx8LFy5E16OZ47/97W+56aabePPNN+nu7uYzn/kMCxcupK2tjRdffFEtCJ/97GfJyso6r5oBznkYxlNi5O/GZKl9+/YxZ84cRQn64YcfKjYwqbwYHh5WSmZvby+1tbUcOnSIDz/8kMzMTFwuF16vV2UWezweFi1axNGjR9H1aMtTm83G4OCg6qw4kzBeb2x+RkF+AdlZ2VhMZoKjgjMxMZEly5cRHPFjddjp7euLNrUeVdb6+6JdwgoLC3nvvfeoqalR5Z9OpxOz2Uxvby+nTp2iu7tbKZQDAwOYzWYV4jhx4oSizhaPmbTZHRgYGHP/RBHs7+/H7/erih65JpMpWtJ56NAhTKZoR7xly5bx5ptvsmvXLrxer+rWl5qayuHDh+no6FBNijRNU22Hh4aGSEhIIDMzk4aGBgoLCxkeHiYzM5ODBw+qMmDJ/ZBujpqmsXPnTrxeL319fSxZsoSjR48SDodVfF6eLyml7enpISMjQ1XWyPWKIiUKoXhDEhMT6e7uVtc+MDCgvEzt7e3MmTMHu93O0NAQbW1teDweQqEQvb29VFRUqJwRIbeZDBcSZmJQtLa28v7772M2R2vVnU6nojJ/9NFH2bx5M0ePHiUUCuFyuXj88cc5duwYu3fvxm63k5KSwq5duwgEAtTX17Nlyxb279/PI488wsjICJs3byYzM5O//Mu/JCUlhZaWFtatW4fFYlH03MZEucsBSSbdtGkTu3btwmw2M3/+fG677bYrMvRg/uY3v/kPF95s+ohEIqpvd1NTEzfffDM9PT2KJnHJkiW43W5OnjzJ+vXreeyxx1i1ahW/+c1v2Lt3L+np6WzdupXc3FzVdejZZ5+lsrKSd999F7PZzPbt23nwwQe54YYbqK2tpbGxkbvuuov8/HzefvttKisr+eUvf8m3vvUtKioq2LhxIwsWLGD9+vV8/etfJykpiR07drBq1SqGh4fHWJo+n4+kpKTzkpgkhlxaWsqBAwf4xje+weHDh1m3bh2VlZW8+eab5Ofn8+GHH/KFL3yBvLw8PvzwQ/Ly8vjpT3/KggULePXVV1m2bBnhcJiHHnqIkZERtm7dyhNPPMGGDRtoaGigqKiITZs2sWTJEqXwXKoLVxj5RGg9/PDD/Pu//zu1tbU8/vjjrF+/npycHNU0Z/bs2fzmN7/h85//PK2trdxxxx2Kx/lSXiB5wSVhqLS0lH379lFSUsKGDRv44Q9/CMDOnTuVizs9PZ2nn36a6upqRakbDod5+OGH2bt3L0eOHOGJJ54gLy8Pj8dDeno6WVlZ7Ny5k7vuuouioiLFtiWeBI/Hw8jIiLKuJJRk/JHER7EcZQEpKipSvc2Ft0FqbqVjV2pqqto/OztbxX7lPiQkJKjmHxaLhaysLLVQCq+Ey+XC7XaPScS8FBj3j63uiEQinDhxIspX0dZO12hGfH9/H35/gJ6ubjo6Ouju7qKrs5OcnJyoizUcJiHBobgsRkZG1HcnT55kcHCQzMxMnE4nw8PDirtc5tHtdiuB43A4qKysVJaf2+1WfdKFlEWuQ9zbxcXF9Pf3MzQ0RGFhIenp6epdbmtrUyGqefPm4XK5SEtLUw1TFixYwMDAAM3NzWRlZVFVVUU4HO0/n5aWppoUyRjz8/PxeDx4PB6qqqpUuVVaWppi9ExNTVXPjrR+TUxMJCcnh4yMDJKTk2lra1N/F88FQE5ODi6Xi1OnTpGWlkZeXp7K8QFU/XhKSgqDg4N0dHQQDodJS0sjKSkJt9uttpO1s62tDb/fT0FBgXKHS5270+nE7XaryhSz2ayuyfisxK6BE61FUiKcl5dHd3c3VVVV3HrrrfzTP/0TycnJdHV1cfbsWcLhaFvf73znO/zqV7+ipqaG559/Hk3T6Orqoq+vjwULFpCXl8eaNWt44YUX+NSnPsW8efN44oknqKioYMeOHei6Tl1dnSIDO3ToEPfffz/p6enqfZ8IkrdkMp3fz34qMJmiHfgqKytpbm7G6XRy5513XhL9rSiol6Xr3YwcZRJIhu/27dvZv38/t912G88995y62WVlZXz3u9/lmWeeUQ0TKisrWbNmDcnJyRw7dgyz2UxXVxe5ubnccsstrF27lt7eXt59913VuUomXpLlEhMT6e3tVQ+5EPL09/dTXl5OTk4OaWlpY1y+U4VkwIpi0NraSlFRETfffDM333wzVqtVtUXt6+vDZrNx8uRJCgsLueWWW7jttttwOBy8+uqrZGVl0d3dTUFBAWazmfb2dmpra1m7di1r165VDEsz0SFLHhrpAAjQ2tqqst9TUlLo7+8HUJalZMnL3Fqt1jGx84sdh/SHX79+PS+99BJLly5VbFtOp5OCggIOHTqk6nc7OjrIzs7mk5/8JLfeeiuJiYls2rSJhIQE7rzzTsrKyvjnf/5nbr31VhYtWsTw8DCzZs3iq1/9qhJAxnIhcb11d3fT0NAwaf2z0TWs67ri2JcSxfz8/DE5IOFwmMrKStWjft68efh8PlwuF9dff71i+5s7d64q4Zk7dy5+v5/CwkJmz54NoNzbxpKmmYBkPsda91arlerqagKjLnr0KIteQUFBNIExHEYzaaBDWmpatF56tPPg3LlzGRlNSquvr8fn8zFnzhyqq6uJRCKqMZHZbFZMiRKjDoVCYxLDhElNnv3y8nKCwSAVFRXKYhIuDul4JrTLYu2LRScc5zk5OarNcFpamgoHeL1e8vPzmTVrlkoKLi0tVTHYFStWEAgEFBlLOBxm8eLFmEzRlryBQIC5c+eqe1RZWTmmxa642oVrIBAIkJuby6xZswCUZ0fXdeVCT0pKoqSkRM2N/KSnp5OZmanK55YuXarKwCQU4PV61bWEQiGWLFmiPRwcnAAAIABJREFUKh7knZPzQdRbkJqayooVK5SbfCKGufGem/Fg9Lxomqa8UytWrCArK4uKigp+9rOfUVdXh6ZpZGVlKSV49erVFBQUUFFRwU9/+lMyMjKA6JpQXFxMW1sbycnJrF69mptvvll1GI1EItTW1jJ79mxFuztdOvSLgciCu+++W53rYt/Tyz3WyybsZeBCcCOMZY2NjQwMDKjEsNbWVpVlGggEWL16Nc8++yw7d+4kNzdXZbkuXbqUjRs3snXrVhITE1m2bBkVFRV885vfpKamhk984hM4HA5eeOEF7r33Xrq7u5k7dy6zZs3iiSeeUBZAVlYWra2tisRGLPrpTrSEJvx+P9dddx3bt29n27ZtuFwuZs+erdgCpYRo6dKlvPrqq2zdupXk5GTq6uoIBoP86le/Yt68efT29gKwcuVKXnzxRZXEs2zZMpWsNxPJWbquk5WVxQsvvMC+ffu48847eeqpp9i7dy+Dg4MsWLCA5uZmXnrpJQ4cOEBLS4uyANetW8fDDz+sSnYu1rqXet38/HzVNeuuu+4CYOPGjfz4xz+ms7OT5cuXk5iYyJkzZ/jiF7/Ipk2b2Lp1Ky6XS3UIXLduHQsXLqSlpYWhoaExyXqShyCkR3KPJZ6bnJzM0qVLpxRnMybpCeOV/E1yUuCcxWkk1jD+v6+vT+0rcyieJHH/SnMf+TxTNfZGTPS8Sz6BruvRttU6hFTNcJQtT9MgEtFV3F7Xo8LcNLrf4OCgspqELVM+y1yKy9lYsiZjkqxsmR+Zm1guBOM2RmIvserD4TBlZWVEIhGlxEqOgSiWonzI2IQkS+6tXIvx/ZPqFbmPYh0a77sgVniKcJa8FGN4zkiqJc+A0cMkCoXcHxmHPHPisZLSRE3T8Hg8KqQhScLGdUTmQ+bvQqVqU1E65T4KzbbL5WLBggVs3bqV8vJy9U52d3cD0Yqm7Oxsamtr2b59O5WVlQBkZmayceNGVq1aRTgcprOzk1WrVpGRkcGWLVvIyspizpw5zJo1S82Zw+GYkqA3KrmXImTl2ZX5Fq/nxRxTjmH8PJO4bG58cRUnJiZSXFzMvHnzVJLJJz/5SbWoRCIR2tvbKSoq4rrrriM3N1fRrjqdTmbPnq2aH5SXl9Pb26sSfZYtW6ZiRLm5uVRWVpKQkEB2djZVVVW43W7VlrCwsJCbb74ZgIqKClJSUkhOTqa8vFzR3xpfGr/fr9j3YiEvT3l5uTpOaWmpKhkpLCxk/vz5uN1ukpOTKSkpITs7m9mzZyuO/oKCAurq6jCZTJSUlFBZWakSmrKzs+nt7SU5OZnc3Fz18l3qzZcHMz09XcXnli5dSmZmJpFIhE9/+tOkpKRQUFBAcnIyOTk53HjjjaSnp6u4W1ZWlkp0vJTxyPORn5/PtddeqzwytbW1DA8PU1NTw4oVK7BYLMyePVu92JK4mJ+fT21tLVarFbfbTX9/PwsXLmTp0qVqsZOFc6r1uRfKxjduH/tSGn9kG/nO+H9RnGL/Hvt/4zYfZ+zPaEmGQiGC4RDhSIRQOEQwFCIcHv1OEqA00DUNLWb8sVUO413XRJ9j5yT2tyB2G+Px5D3Ozc1VXRWNuRqx28YmpRr/bvwdu69x+8nGON61xd7byc4Re72x/5ffsW7f2Gco9lkyWqPj5bDE/kz2vSjaMo7MzExKSkqwWq2Ul5crAysxMZGKigoKCwtxOBwUFRWpREpRph0OBzU1NaSmpuJ0OqmqqiIrKwuTycTcuXMZGhoiHA6Tk5OjyvqM73tsZdF4P0ZFTTyYuq4rpWoqPwIjS+RUzm30MMq+UpUgBqgoYrHnm8qxx/vRBgYGLpvvQDRNi8WCz+cjJSUFQFElStamkFRI4ohkjAIq097r9WK321X8SrL3JYY3PDyMpkXLtbxer2JkikQiKo7V39+vMuVlG6MmLA+9ZMOLEJwI0o42FAqNGZscWywEm8123vjFOnQ4HIoyUdyPiYmJKllQNPOZhjGrV2KMQ0NDKnYtCWHCWyA1r8PDw8pleCnjkpdCMoONzX2k10FfX5+i4xWaX3lWjPNnDHP09fV9LO67OK4OiBC40pKlLhWxQmO89/GP+Q4In4eu68rzlZKSojw0kjsgFViyjrrd7lGiphGGh4dJSUlRXBoS1jCZTCofZnh4WK2z07leKUPu7u5WFTNioU/nOON5QSbaf6LQiHFMVqtVVe4IjfpMWfuXVdjDWFIdI8WgMRlOYkiSeWqkOxULUFx7cvGyuMsNElIb47axdLOi4U9Etytjm6qwN1Lvxo5Nzi8PqVD1xm4jCpFsL8eV65+JWP1498RY7hNLV2zkMJD7ItqnzOFMwXjP5LORWlLmb7z7L/vKMwITszTGEceViqm+T0bBIIJ+ZGSE3t7eMe/rHwuxQslIFiTvNZzPvinrqK7rSkbIumpcq0UeyFok69elJMOJomBk6ZxO2d5MhVZjxyQETDOpwF12YX+1YTrCPo444vjzwJXgGYgV9pIP0tnZydy5c5VQNbrjP05czBxdbC7STNwPCTmIl3Gm5i16mMmteCBaujrO/uKlGG8clzK2y56NH0ccccRxtSM2Fn6lQLykQiYTRxwTYVxhH6tVxGYJxhFHHFc2Yt/hqVpPsXHgmaoC+VPAlZgHEhu7P3jwIFaLBXTQ5Z8Gmm4iakfqoz8THA9t1Nq8/NcqVSgOh2NGmTmnAskdSEtLo7Cw8KKf8/PHbJSTMtdadF61aHXLue8QN8DHgnGFvSSuSWwXLsycFEcccVw5EItP6KCNtdWTQeKXkh8RF/RXByT8aLFamDu3AiLRGkldiwocbQwz+kQO5HMiXhv9nz7Odpcqnoy8KO+//z7l5eW4XC7CER2zSRQSzTDKc6OaCYiXZmhoiLNnz0aPfEGhq6OHg4CGZj6XFzTufuo1i1arRPQwoWAQTQdNM2Gx2kYvZeLrkrypmcxBOk/YS22m1F0mJCSoLHIhtIhNrpO/wdhGBDKpf4x2fnHE8ecMqekfGRnBarWqigsjU6C8q8Zk0FAoxO9+9zsqKiqoqKhQbWolQRLG9gmf6YTNOC4NZtPoWjtaFhmKRDDroI3+2ShAQ8EIZssof8Lo3zV0IuEwES2aDDeZ3XqpMCZNA5g0nXA4AmiYzRqarhNULc6tM24ES4LfVBDRwWSO9nSJRHRMpokHo4sFP8pLYdIs2GyxonZi41nKB0UhmqjF+XQxZgRSjtDR0cGOHTtwOp0cOHCABx54gFmzZil3i8/nU5zjUqI1PDwMoGrTZSEIhUJjStviiCOOy4dQKERSUhKNjY385je/Yd68edhsNq677jrcbrfiSAgEAiQlJQGoJiQ2m42WlhbKy8tVqeO6deu45557yMjIUNnQ8p3ValUlU/H3+8qArhtqv3Udqwj/cBiUYItKIovVPPpJP+e+D4cxmUcrnYgKiMvpXI9WREVHoWlhzKNWsx6JoJliLFs9AtrMZL9LUp4osOPlZEjWv9lswWTS6BoG9DCZSWYi4ZCapzHHHv3RNCAcQjNbaPeEaTzegs1qxhIeYWFVOXazafR6OO+cUop89uxZioqKLvl65frGjFY0//Lycurq6jh06BBWq5XKykpaWlp4/fXX0XWdlStXUl5ezokTJ3jjjTew2+3ccsst2Gw21q9fj9lsJiMjgzNnzpCXl8fq1avPY7+KI444Lg+Eea+kpIR77rmHgYEBkpKSaG5u5v3332f+/PlUV1fz8ssvY7VaOX36NNdddx0LFy4kEonQ0NDAkiVL2LNnD8eOHeOdd97huuuu47333sNsNnP77bezZ88eDh06xKpVqygoKFDlQnFMH9NRlC4UihG3ux4ewWxx8Nabb2FzJrPy2iWEIhAJh9H1AOFQmBd/+xK3/8VaXKkpeH0+zJEwiYlJbH3zDZLyCqitqiR4GRvJjEUIQiNsfvMdTHYXn7hhKUN93Tzz7DqCmo0HH3qI9GTbZW1sY4SxFDmsQ28Q/uf/XUc44OUbf/Mgac4LsZpGiKpRYLGaeXvLDnbv2cMDn76FZQvmoIdCaCbzmJi9XFtnZydPP/00nZ2d1NfXc+utt5KSknLJSaLnjVRi86dPn+bFF19k8eLFBAIBfve731FaWkpJSQlvv/02uq7zyiuvUF9fT0JCAu+//z4mk4kDBw5QWFjIBx98QHFxMbt3756QazmOOOKYeYTDYWw2G0eOHOEnP/kJmzdvpq+vj5deeolAIMDrr7+Ox+Phgw8+IDU1lXnz5rF161ZCoRCvvPIKFouFzZs3k5KSotggrVYrO3fuZPHixbS2trJp0yZ8Ph+vvfaayuu5EhPY/pQw/vxqMZa3kIOFwNfDe+++x7Zd+xkKg9kENqsZuy0BpzOJe+79HKkpKVjQcCUkkJgY9fQcPdxIa3sHMHO5WsKXER3b+RY0WNm9o4E33niD1lOnAFi37kXmzZtHVXUF615+OXqci+zKPtn5x9tW0zTOnDnDoUMHMWuwZ98JHAkJpLhT2Ll774ScBhpgIoKuh9E1jXBIJ8sBf/v5z/LIA5/lc59aGd3OpIHp3L0TQd/f388zzzyDw+Fg0aJFlJeX09fXN+VrGw9SVnieH0LXdZKSknjrrbdYuXIlZWVl+P1+PB4PS5cuxel0sm/fPsXlvnTpUgoLC3nllVcIBALMmTOHuro69u3bx+LFi9m/fz8DAwOkpaUpIperAXHlJI6rFUKUVF1dzV//9V8zMjKiuszV1NQoy2jWrFnU1dURCARoamqip6eHQCDAvHnzsFqtpKen43Q6KSkpwe/3U1ZWxty5c9m2bZtqxCIUzFcja+HV9o4b86Ckzn40NI9E3EGHcBDMSWzf+g5Lli2hx29h90d7WLm4lh3vv8f+xmNU1iwi6AuyaEEFx04cYvveo6SlZHLXp28hMTEJW0LimKOqMVzEuEWQGfO6jM+L2WJGjwyzcNlNWBNyOXjgKAApqS4KC/PwhSP0eqMMm7qmTZJeOL3zjwcRjOFwmBdeeIHdu3fznX/+LjcsKuWGRaXntoMJPAxCP2wBTcNiAsJh8pLMfHpVLcFwCKtJg5h8CCGe6xztNHn//fdz/PhxZWxHjzl+Ip8x9yDW2yCfDxw4cH7M3ul0sm3bNrZv387999/P1q1bmTNnDnl5eWzcuJFIJEJmZiaZmZkkJCTwX//1X5w+fZpZs2ZhMpk4e/YsXq+X7u5uhoeH6enpudC9uCIxWSwnjjiuVAjndzAYVAl6Ho+HhIQEXC4XmqZRWFhIUlISHR0d+Hw+fD4fvb29OJ1OUlNTASguLiYxMRGPx8OBAwcoKChQ73RaWppK2s3MzMRms11VirxgMmvoSoJRyBu51+U3jMaKxdocvQ9d3f3c9Jd30TkY4t0/vMbKxbW8//42dM1KbW0N/+/X/oGq4kLmlRTTePwM//nqZq6vm4/JbCEYGhVaXHxSnuR1nTx5kueeew6LxYLL5eLRRx8dqxzqEooPMjg4hFmPCq6ly5fw1FO/IIyJhx77KrpsO9PnN0DYPE+dOoXZbGbx4sV88P57lBZ/Du+IP0rvrWmYzeM/66FQVJE4efIkP/jBD3j88ceZNWvWaItyM1ZDnN94HVJ6mJ+fT3l5Of/xH//B9ddfH91unJ4Hcm3Hjh3j+eefV22gH3nkESwWy3nvYnd399hGOLJQ9PT04HQ6OXv2LN3d3bjdbpYtW0ZjYyM2m42bbroJs9lMaWkpjY2NZGRksHLlSsVrn5eXh8PhoKCgAIfDQX5+vtKkrhbBKSVIccRxNcHYBMbtdpObm0soFMLpdJKens6HH37IyMgIs2bNwmw2U1hYiMViwW63U1JSQnp6Ort372ZwcJDy8nLsdju9vb3k5uaSkpJCRkYGKSkpWCwWPvjgA9XjXbrzXW2Q+fpj/Rib30znB0aT2yJhfN5hsrJzov0kOs+QkZWFv6+PZ174LUePH+fIgT180PAOd3zqMxw+dprrVy4nJzebfbsOsKyuhobt7zKiOfAFYPmCSk63tWBNy6K8KE9ZnBcDs9lMOBwmPT2dxMREDh48yJe+9CWSkpLGhItzc3Ox2TQ0zUpHezc+j5eK6nJ++avn+ZvHvsQnb7qen//yRRYsXkjCNIYy2fkhKjBFeTUm7ZlMJjZu3Eh2djarV6/mrbfeYsmSJTgTEiCGXj0Wsv9rr73GiRMnsNlsVFdXj9KiT7yfvLM2m42qqioCgQDvvfce/f39zJ49W2Xky72Xa8vMzMThcHD48GEee+wxxacf2yQpOzsbSyzxRiAQoKamhvr6evX3kZERfD4f9913HwADAwMEAgGSk5O5//770XVdJQEtW7aMkZERVq5cic/nY+XKlYyMjIzp2HM1wOl0xrkF4rjqINza2dnZ5Ofn4/P5VNZ8SUkJVVVVRCIRBgcHueGGG1Rm/cqVKxkeHlbb6LpOf38/9fX12Gw2hoeHyc3NxefzEQ6Hueaaa7juuuvw+/2q8dPV8m5fSZjunBnXJLHuz6XlaZgiQcDE679/i5SCWdxy8ycxD/fg9bSyff9+Br0RzpzpoGJ+Nd1dbfQP9vPu1i089Hf/H3sPNOELjDDs9YJ3+KLGFwuxWK+55hoWLFiAw+FQVukYz4qugWbGN+JjcCjafjgUDLFjx86ooNMj2Exwfg3+xZ8/Fkbr+cCBA1xzzTWYTCY6Ozs5efIklZWVkyYISp+TgYEBzpw5wze+8Q1efvllBgcHcblcFxyrJMgnJiayePFiRkZGaG1t5aWXXuLzn//8mIZfcm0Ay5cvZ+HChTgcjnFDFLquR8tnYwcupTUej0dpG0KyIy55m82mtKCenh6kaQmgOrgNDQ2N+X21ZerGNsiJI46rBVJDb4ylSxlsT0+P8lp5PB61MAwNDalmTbKNdGs0vtNWq1W1BvV4PFit1rgH7GOGMOadi0Ofi/+aLVYgQkpmJvet/CQlmdFOo/e73bT1R7imvo6clOg9X3X9CrKL8ll75938+te/ZHZpMRk5WcytqiYhMyd6vBlYAyUGPpEwAtBMVkCnpCQf12j59oP33cf6V/6TkWCEB+//PHYgHNYxmafnHZ7K+SFatmq1Wjlw4ADDw8MMDw+zZcsWsrKy2L59O5WVlZN6pmX/5uZmmpubOX78OK2trRw5coT6+voLKgqapuH1evH7/QwNDSluDClrnwjGaxvv+Ir7//jx43F1PI44rkDELeXLi6slpDgehNDM7/cTCAZZtGgRoVCY5hPHmTNnjtouMDKChQgmh3PsASJBME2upEV0mIQ7Ztow9pqXvJJt27ZRV1eHy+UiEg4o4hpCITAIZR0IAyLKLiVRUM4vDHplZWWqpt5qtfJv//ZvhEIhHn/8cSBKQfy9732PH//4x6Smpo6bx2XszvmjH/2IxMREVq9ezTvvvMPw8DCPP/64Sv4b77mTsfX19fHcc88xMDCA1+ulsrKSO+64A5fLNWH+mLGz7ESIRCJY7Hb7RUxbHHHEEcfVjatJmTIm6Mln6Y4mpY/aaF03QDAUxmICm8MSdZGHdMKaTkSLoJk0LCYL4WAQs8VKWLW0PseOKPkEM4kLeQk0kwUioaiWYbGCrhMMhgANk82iiu4uVv+Y7PzSyntkZIS0tDQqKytVy93CwkJWrlxJW1vbpMLeYrHg9XpJTU1l7dq1Kr/ljTfewOv1qtDweAJbwg3Jycl8+ctf5t1332Xfvn088MADSphPdD8uxFIrz4rW0dFx9TzxccQRRxwzhOlY9leKF8CY+ySWvcfjoba2lnA4zIkTx5kzZy66HkHTdCASFfZYojztowqBZmDLn24p20xcw7iWfSQSLSTQR2sANBS330yy449n2U+1Ec50qrMuhupWxjEwMEB3dzdlZWUT5hhMF/EWt3HEEcefJaZj2V8pXgBVahfT7e7c99HfYT0Cmo5JB5OuAyF0fVSYjXLhRwy76ugTupgvJ6QaITounSjPm4xBR4l7g7SfKcE/0fVKGakIf3HRG/82GaT/hM1mG+PenwrEW+N2u3G73crjMBOIC/s44ogjjgvgcgn7ixGu47G3nWsmE/1tMY0u7YZC+fNq5if+cFlhvGYJQUS/GBX06utzdEHG4c2EkBeMV3EVK5ilYc9UYdx2uvvKPpFIRNX8zxTiwj6OOOKI4wK4nBbvVI9ttOpjIe7fQY+HvXv3Co+b7Bn1jCMu+0hU8Ovi0NeI6GC1Wme8r/xkxxK21lOnTmEaPa82asXrGujaaIseXcOsa2hEiGg6EU1D0y/tfhj72V+JmKoXYTqwXI1EGHHEEUccl4orJQ4/FeEaa83HJm1JElY4HGZkZIRY+1dX7m9dRcA1olLVZDLh9weorq4mIyNDuaE/DhgTDse67zXCkQjBUAATGjaLFc2kqYyDmT7/n4MctPh8vj/2GOKII4444pgCjFn4wWAQn8+nMrwleWw8129MZH8s373JhCV8TnH4OGP3orCcO58Icx2L2YTF7DAOe8bHNZN06Of6FUzS614y4y/qnKqB7ujnseGIUCg0aUKgxe/3TzqwPydcKZp+HHHEEcd4MAqnYDCI3+8f1+KPRTgcHlO+Z7RkTYzl2Y+FCBI5r8VimXStlJr1Cwm98zncJUwRQdOi2fL79+8nMTGRqqqq0RDDmK6wM4aZEPoXKoG7tPPpEAlHkxVNJtAjKplBFIgLZf5bjAQMccQRRxxxXB0Ih8MEAgGam5snTeYSshhhUxRhPBWI5T3VErKxzH7TxagSEwhis9vYunUrPT09dHd3MTTkYfnya/H5ovTOZrN5RowzmQ/JVbiUY/p8Po4fP47FYmFkZASLxYLT6WRoaAg4FyrIzc0lPT19WueL6BphzUJEg8FBP8kOCyZCir326NGjvPLKK/zt3/4tiaMMhLGwjMmGjCOOOOKI44qFUUAEAgECgcAYN/5420tzs6GhIcxmMy6Xi6SkpAsKGxGCHR0dnDhxArfbTX9/P0uWLMFqtZ63vygGbW1ttLW1Kba6WIgiUFlZicPhOK/GXa7CarWSkZFBMBhky5at5OXlUVIyK7pNOAAmi7TLU+M1zsFkmexSA//BBx/wf/7P/+HRRx9l2bJlk1LaiqwUhSY2zi8ej9LSUgKBAFarlRMnTqiOsHa7naampvHDLKO8CcZGN8aGRxGTCQ34n0/9jsK8bP7qtiUIn2BvTzebNm3i3nvv5amnnuLLX/7yuNcRT9CLI4444rgKEMuid6GM7XA4jM1mY8+ePbz99tsMDQ0RiURYvHgxa9euxe/3X5B5TX4/99xzjIyMcPvttysO+Im293g8dHZ2qmQ/YxKeKCWDg4Oc71UebXKjRxWE3t5eAAoKCiguLuHkyVN8uHMPJaVlzK+uJsFsGnPMqXoTpO49Eomwfft2QqEQO3bsYOnSpWPGGYvxGszEbhcMBrHZbCpE4ff7cTgcShEYr62yHCd2To3H14Hv/eJtdh9uo3j2PH6x4V2SrRH+8rbr1XwVFRVNyqMfL72LI4444rgKIILeaL0aLWejUBXX/ZkzZ3j11VfJzc3l4YcfJhgMKm/AhQw9i8WC3+8ftahLsNvt3HnnnWPi/0aIJV9RUUFFRQVnzpwZU8onws7pdKoucOJ5GL0CQqEQDoeDXbt2oWkad955Jw0NDSQnJ1NZWcmP/++vWP9/17NsySm+eN/tJFg0IuEQZrOFM2fOqARFn89HQUHBuOOUuens7KSpqYnbb7+dHTt20NraSmFh4biMdZFIhNbWVpKTk/F6vTgcDtLT08fMo1H5Ms6t8VixCprs7/F46O/vJzk5mcHBQbKzs7Hb7dHx6xFMmKitWcCu/YcJ+jwsWzSfBHOE3r5+Bj1D2Gw2du3apUoJx7vmuLCPI4444riKMZn7vr29HYAbbriB5uZmjh07RlZWFi6Xi4SEhEmTsMPhMHa7nb6+Ppqbm1m7dq069kTufzne8PAwH3zwATabTSkk0kI9MzOTFStWnKdwhEJRi3v//v00Nzdz5513EggEWLJkiXKhV9Yu4cNmL7sbT9Hd56U4y0kgFBX2LS0t/PrXvyYcDrNmzRoKCgom9EIAvPXWW5SWlnLPPfewe/duDhw4QGFh4XlzIuPcunUrW7ZsISkpiUcfffQ8YS9WfXNzM36/H4vFQkpKCkePHh3jeTCGzmV/v9/PL37xC1pbW6mqquJv/uZvFEOiyWQCHT5Vl4nbege+vg7mFqSh6zpPPPEEX/nKV7j33nv5zW9+w6OPPhqjQKFa48aFfRxxxBHHnyik9t7r9eJ2uzl9+jQtLS0sWrQImLziSuK+ra2t9Pb2smDBAmDihjIi0AYGBhgeHua22247L2avaVHrvbW1lZycHFVGGPVaRI+bkpqPprUxOBjB5bLh9YLTaeHdd3fT2qfhdGbj0IZxJznRiXoggsEg11xzDZqm0d3dzS233DKm/7t0zQsBYauVCLB1zx7y8/Pp9Hqxpqby/t593HDrrYRsNkxEI+Ia56zkz33uc5jNZurr6yktLT2vv7ymaQQCAbKysggEAlgsFrq6ukhJSVFJjm1tbWPmw2KxEA6HycjI4Ctf+Qovv/wyDz744Jj5Z3QsI8EI11XnA/noOvzjP/4jubm5JCUlsWvXLiKRCF1dXWRmZo59Bkb1sriwjyOOOOL4E4O4zIuLi0lKSuKtt97ipptuIicnh87OTrXNZBBB3draisvloqioaFL3v8TCm5ub2bNnD0lJSYyXAG42mwkGg6xZswa3263as5rNEApFKCxIw2KuY/PmV/jkJ2/G7U5iy5Zt9PX3cPcdt7Nj/14+veYGUpyj3gCzGZM5er319fVjxqLmg6jAjIRCOCwW9h04QHBggJRZs9j08svkut0cPHiQM6dPU1xYOLaafTR0ous6d99997jHh3MJekZWvra2NrKzs9WcnTlz5rz9zGYz4XCY5ORkHnzwQXWuWKXKYTUxODiIy+Xi5z9/ir/6q7/i9OnY9qGrAAAgAElEQVTTrFu3jpGREdauXcszzzzD17/+9bEJeubo+eLCPo444ojjKsZ4Qlss+pSUFO644w62bdvGhg0bSE5Oprq6WsXXJxL4Ejt/4YUX2Lp1K5FIhJdffpnPfOYz51m0Akl6q62tpba2dsJWsMa/nRNqQaAdi+UM0ENurpMbbxxgx47/h7S0VPz+Xu74i88S4L/46894qK8aAbqwWNIQsSxCU67fcBIIh9GGh7H19oLLRcLGjdzQ28u999wDViv09/O7HTsIvPAC/Lf/hhaJQEoKjApMGbMcfzzvxnjljw6HY8xY7Hb7hBUKwoc/WeKltKT3eDzk5ubS19fH0NAQCQkJ5OXljbInqgsnFI6SE725ZRdaOBz+82LOiSOOOOL4E0AgEGBkZITTp09TWVmJ2Wzmww8/PNff3kCCYyxLE9e58bPf76eqqor09HTV4U3TNPr7+7Farcr97nK5Jo3Zi0XZ1dXFyy+/jN1uHyMg/X4/ubm5rF27NkZpGAI+wDeyAYuplXBkBLvdit8/wsjICC6Xe/QaQpgt6QwOVpKacgcwl0jEzmS5huFAALPNBr/7HW89+iglSUkM+XyYTNG+ACFlBetYLFY6zWaG6+pY88ILBMPhKXWdk/ncsmULCQkJ53oVDA6SlJSkCHf6+/tZvnw5Tqfzour6vV4v7e3tKrQSCASYM2cOR44cwe12MzAwwL333jt6fg0djQjQN6zHLfs44ogjjqsFxsz2WFrb2Ja38n+/3z9mW2M5nHE7I+T7lJSU884/mYASizczM5NHHnlk0utQ8XQdNC0E9ILeTEQ/jsk8gj8QxGwxkewyEww1A2AyRQgE3KAnA15iiYAnOFn099AQjo4Okh12bKEQkci5uZQ5cDjs9IXC6Hl5EDm/hfBk0DQNm82mSHQgmonv9XrV9xaL5aI62Yli9NprrxEIBPjc5z7Hxo0bKSkpYeHChRQWFvL73/+ee++9d0yCnnQ6TE/U4sI+jjjiiONPGbEu4UthiZuIvCcWwkw30THGdtcTkZSCxVQJ5lQ0zYvJHCbarkfDbJY+vSEs1mSs4dlAMmC6MH2uXH9WFunXXoszIQFLeHwyOYvFSnokgqW6GrSpN8iROV22bNmUtjfuMxXIOKqrq6moqCASibBmzRogqsxlZmZy9913j5tTIZ/iwj6OOOKI408EF0NTK8J3qsJnKtvF8u9fGA6gGqu9GPCP/oiyYBr90YAIYMGamAqkA+YLCnuz1QqhEFx3HfPeegvC4UkJ9t1mM1isRN360xORgUDggsqQzWabtsIloZeKigpl5fv9fsXMJ9TJDodjwmPEhX0cccQRx58IfD7fuBnwk0Hq3yeyxD8eWIFMIGP0sxTK6ZwT9nCu65t5dJ8pKhQWS3S/YIBJA/wAkUhUObBPrR+AEVPtIXAx0DRNVS7AuWQ9iCp5CQkJk+4fF/ZxxBFHHFc5RFAXFBRMucmNQJLvxCqczAUv218O6PqoQB5tcRu14ketZNUBVzN+GN1mitCA6QjjP6ryMzEuthutZboPRhxxxBFHHH8cGLngw+GwyrIXi3LWrFmXfI6LSSCbeYj1HsdMwXJl3Ng44ogjjjimA2OHtO7u7vNK7C4mLjyVfS7Wspz8oBpoptEW7dHEvNEvOGe9m0AfdcFr8Yrx6UI7evTopLN2WW7sFYrL5Z6KI4444phphEIh/H4/AwMDeDyeKWfKXyounxtfGxX6cI7gVj/n1cfowo9jurBMhTAgjjjiiCOOKwNGMhzJxjZStH5cmKwZTvQ7o+IxkZDWR+vsGa1716LWu2YQ9mP2jY3Zx3HuNkyuCFmcTudlH0wcccQRRxwzA2OfeV3XCQaDY2L5l3LMSxnT+MI/VlhP9L2Opsn/pcxOFAb5wfCd8W9/3pjqvYsn6MURxyguZum4HE7FmVjCJjrGleQEHTMWw4B1beyfVEOSmIvSYy4m1pZU+8YYmGM+XkgWXSEYFe+j5Vf6OeGq65gt5vM2jorK0f72U7i+6ZTdjSfUJ1I0Roc46TbRLw1CXTf2nBuN2WuR0b8bS/Diwh40dB109FELX59wWuLZeXHEAWMMkPHeFW38TS/LeqMx8QI9rjCb6BhT2H+yY0znfJPtF7uPNtmXnD92me/YezCdgSjHr35ubi+bjJ+K93qi7cfbTz1wGpFRn7cSuJqGNs4BNH161zedRO2px+wvNBF6zKfRz6q8Tp4EY2Z+3IU/FhrhSJTAKMoyGCESDo1qWKMqnzZK1ftHHmkccVwZ0Mb974U2nZLVNO2h6GCKtWInOdd4C7vKZxrv71M4xkWdb3SfcWXXOMefELphqZ/geNPBx22469N4lmSjqStVE838xGO4wKbTxsW5/Keyj5HsJtZyj7vux8do2GP0hkfvzXiq8p+AZX+xZSZxTI4/iXmd5rpwIS6uCQ9nWKynVRE0jf2UO3oc78OE1v25cGh0nwmE0HjC22hTGd3pE1mMYzwd2oX3MVraE12HfqHzjTNnE53H+DlWkZpp+XExb8xE16hu+YQeiYldQGNsYG00kWsaYYuLXQMuZb9z+0z8lF1Mt7g/XYze1AnmwzhPV72wjyOOWMhiENH+f/bePNquqs73/cy5mt2evkufEEJCUIIQpAuJQKRTKaQRscO+GnVU+Syte0eNeu/67rvXulZ7y6qrFnXFXq+ColiKAmJAoJBeQhsCpE/OOTn97lYz53x/rLX23qfJSUMCSVjfMfY5e6+95lxzzTX3/PW/n0EL04jmmXRSZNM0zbsiAmEiAiTqFs9EutTTOol46MhGJk3Ul2n2H5oNIiZkM7QTCOQMrEd0LyaW/AU6/pELI2YklFOl+4hwmrhddF8iuddEhI7HEEVBRb0kY0xUybL53KbrgYkJkomJfKx2lrE6cdL4Ev26ae6gLs6bpkmaSU0945QmNy0OTuNyuNslWpF9MTlCx7crJ8uqSZvmc6dezyDi9dhkn5jpOvGzTta0MKIxxoNkbl5Np79DbXMoxP/VbgeHm3Fq/sFOvRBIEf3ukj5mJfbJTSmlcF2XMAxRSmHb9mvOXWmtsW2b0dFRMpkM2WwWrfVRyfE1z6Nt20gpp5WZPFpgjMGyLCqVCkEQ0NbWRhiGB1nU4sCuk2T+CsPwsK6npHzmwPAAVkuGTDGPiudbCIFWGiHAdhyU0o0NxoBjuQz2D9LS0ko2m0EpDdJghMIYHW+qEaEVUqCNRipBFof+/gGKPW1I15ohi6fBaIOI59EIg6UErrHpH+inta8TrGRjlpF7khH1fNgIMFKjpMbWAjuU9O/tp2tuL2iJMJKIFAiM0ShjMJZASgtjosHYRiKCkMGRvXTO6ybUKmIsjEQaC6OiexIItNAYocEYXGHT3z9AW08HlmUjtIyYAxH9DrXWIAXaKCzHwqCRGmws+vv76ertie5bx5KZNCijUFphWRGXUw/VEgKjYXhgmJ7eXhQaIVTMbAhUGOI4LirO/y6ljLY8IRC+ZnRohK65Pfhm8u9La43jOASBjxRR8hiNwRISXQ0pjU3QOacbTweT2ikV4roZfN+vJ50xRmNbNkGpRrVcpaOvi5qK+o2fNNoYHNsh8L2oyEz8XBzLoTZaxg8C2no6qCkfIWT0fI1Ba43ruhitMXEJVm00WculPDxBqDQtPe14YYAUEROmoyUZ/UYNGKWQGEIUGdulOjBBTmRoaWtDhWHULv69JU5zUkqUUvX15jgOIyMjuK5LPp+vf5f8vpr3g2TfTfbkkZERcrkc2Wy23q65TZLfXevGb8+yLIaGhmhpacFxnGmleqdeL9k/pJQMDg7S2dk5pZIe9fXR3C6BEILBwUG6urrqRWaakRQGmpqkSGvN0NAQPT09k9okxYSS823brv82kn5GRkbo6+ubNieWZREEAZZl1Z9DUr0uCALGx8fp6emZ1C4an0Qpg+/75PN5wtBHCI1tWdSqNTzPp729vU5rZiX2Sceu61KpVOpENVn4rzWSnM6O4xyVhDNBskhc12VsbAzbtsnlckctcwLUU3EeifE1by7Dw8O0trbWjx/O6yki4oitUWikiCRN27UJ0QyPDVDI5sk7WbSJxS1L4Vkhjh1iHBttRfm5NSHSEnhxVatsJovWIRqwBDjGIRQa39YIm0mcdsJ/CyHRWkUeyoAtBJYyBELj2wpjJ8ReY5mYcANSSAwajUJLg1ESqQUhGs9SGEtH0nbT9YyIqn2VaxUcx0YbQ0Zb2KEhFArf1nViL4wBrbEcGUniJtIgIAyWFlhoQqEIpCK0BWgVi7IG6Uhc18UPAlw3S7laQUqBEAZtwJcKPx6jiMeo0Ahb4GZylEoTOI6DVhqJwIhIA+CJAM8OCQkj1kqANga36DJaLZPJRJXDVBjUiZaUBl8ofKmoEW1wddW3lAyMDtDd2Y02OgpXE2BLCyNDfBHiWYqqbGISDLg5h5HyBLl8nkArjNZowJUimkehqFmKqggjYh9rMgwwODbInN5ePM+LCI0BbYloTgjxbEUlbmdir3rHcdk5MEAhX8Cx7agNGqQkEAolDb6lqRmFjLgtjAAlDWEY4mLjWhYaTSAUlq0JjYrWd6wRiHz8RJ0YWZZFrVaLmIwmAhaGYb3oylTCFgRB/XMi/DV/lxRpaT6eMPWO49QrtiVEH6iHEE69HkTV5JLnMvV6SeGfmfaOZJxJLfmp40zaTG1bq9Xqe3YzrWtu17xfaa2p1WpkMhmEEFQqFSzLIslj0xwiOXUM1WqVbDaL53l1epbMu9a6Tqyb2yWFixwnQ7FYZGx8nN7ebjyvglYBWutJcyalxPrsZz/7+WkzFKNSqTBv3jy+9KUv8YlPfAKtNWeccUZ98K8loUoWzejoKI7jTOIijzZUKhXmz5/Pt7/9bT796U8ThiHr1q2rL4ijCc2Sve/7tLa2HpF51VrzoQ99iLvuuotTTz2VuXPnUq1WD8t8JPcwXi0hsg6262B0TGxiAvDjX/yUX975Kzrb2lm6cDHVag1LCBwhqZRKODk3klKNIvA9ujo6+ckvfgaOBVJw+y9u5/yzzmd0YhRHOrjYTJRKuIUswpaTiH0mk2FXfz833/oj1q45n3K5jLQk0ghsY1Eql8i05CHJJQIgwQs82jvauPW2W5koj3PS8uWUy2UcLGwtKZVLZNsKsRRuCEKf1o42bvruN1iweCE/u+0ndLS30tXdiefXcITEUlCuVcm25qPNQ0AYBhRbi3z1377KgkXzKbQWIuJAZC5wTHytQh5sgUJT86t0dXXx/Zu/zwsvvsCqN53GX/0//zerzzgj1rJF+0OlVCLfksfIyKRS82t0dnbxtW98DT8M2L5zB9u3b+MNK0+hMlHGkhbCaCrlqJ1OtBVEDOLQ8DBf+cpXKJfKnLxiBUEQSbhSSIQyeJUa+ZYCIbpOCArFAv/ry1/m8cceI/AD5s+bD8YghIwIZmAIaj65ljyKiAEyWuPYNi+//DJf/vJXaGlpYdGiRfWN3hIS7SnCICTXkiPUEbOSKM//7u//jm3btlGr1Vi4YGH0G5ICS1iEtWgzzhTzhCaW1oikyfvuu48777yLzZs3s/qMMwj8ACkFtrAJKj5GQ6aYI1ABaEPo+WQtl98/+jj//Pf/k5Hdg5y85CTKI+P45Rphxac6UsKvePi+T2mixNjYGJZl8dhjj3H77bczd+5c/umf/omzzz6b/v5+qtUq1WqVoaEhPC9uVypRqVQYHh7GdV2+973v8eSTT/LEE0+wYsUK9uzZQ61Wq7cLggDP8yiXy4yPj5PNZrntttt44IEHWL9+PX/913+NUoqenh4GBwfxfZ+9e/cShiHVapVyuUy5XGZ0dBRjDDfddBPPPPMMmzZtYuXKlezatatOKIeHh4GIQFcqFSqVCqVSiXK5zDe/+U02btzIzp07WbZsGf39/XieN6ldtVqttxsbG0Nrzec+9zm+9KUvccopp9Da2srw8DCe51GpVBgZGakT9ET7sWHDBj71qU+xZs0a8vk8N9xwA4ODg6xevZrdu3dTq9UYGxtDSlm/r1wux6233spnPvMZ3vve9/Iv//Iv/Pmf/zkdHR2sXLmy3m58fBwhRL1doVDg61//Ol/4whe45pprefa55/nEJz/J8PAQZ5zxJrQK6yVvi8Uixhiq1er+1fi2bfPCCy9w991388tf/pKbbrqJv/zLv2TLli2z1s490ki4nDAMD7rK06uNhPiMjIywbNkyPv/5z7Nt27YjWg7xlSDh+pPY2yORgtN1XbZt28YXv/hFVq1axd69eyeVbDxU1E2/sV07sZtKBGEQ0ts9h+///IfIrMP6Sy5GagEaLBERX2kiBy7LmMiRy4DUkbLUyWf4/m0/Im+7nLxwaZTeIz5farCS600xlksiKbzkV4ls3g17vWVE/bo6tr0bDFpAYBSddFELfUrVChYWQhukFFhaNO4v9klIrlszAf/rxi/zsfd9kGVLljIyNorruliK+v1F14vON4CRgrJXJd9axMo4+JUABys+N7qeiE2DWhiUMCii16O/f5xAGEbLE8TTiZJg6+geE3+G6OEYFBojBb994H5GJ8Z4+8WXQhBiabBMZNO2knHGMxmGIT1dvfzd3/0d//k//SduvvlmHnvsMdacdx5De4dwM1b9WQgaL4iYjmqlQkd7B4P9A3i1GrlcFk1j3urPzTR8naSUfOtb3+Ifv/gPfP6/f54lixfT29OLF3h1Rz9pGgxa3SRuDLWaR7FYZHxsPBKMYq/FxJdBTGknhSAIQkZGRli8aBGXX3YZYRBixSrmxOshaScRGK2wNAxv72fNKWdy0d+ehwl1ZOJwipF2xoA1r7v+7JrH+OY3v5mzzz4bpRT/5b/8F4IgoK+vr75u29vbZ/ztG2P44Ac/WP8chiFz586dtZ0xhiuvvBIhBHv27OEzn/lMfY/p7e0FoK2tbZ/X+9SnPjVpz58zZ079u6TdTALoJz/5yfp5CXORfJ7t/r7yla/US/9qrSeVj+3s7JyklTXGsH79ei677DI8z8MYwy233IJSijAM6/fX3d09STo3xnDttdfynve8h1qtxqc//Wk++9nPEgRBtN57ehBCTDIZJCaBj3zkI3z0ox9Fa/izP/sz7n/gAX71q9vZs2cPS09YzGBlsK6BD4KAzs7O/RN7iFQht912G+Pj4yxZsuSosTcnN3I0q8OhMY+1Wo3du3fz1FNP0dXVVbfLHG1IFtSRMtc0/4j6+vqoVCqHzw8knmuFoaYCpJKY0EaFkY24pMu4hRyV4TF+e/99iErAhee8hd1DA+QzWQQGX4XYYYgJA7TSBIGPwrB3ZJjO3m7a8kUGh4ciCTf0kcLCMpKaDpA6QCg9SbIX2qIS1BgaH8UnpBb62NKgVCSN1nSAqwJMrN83RCW1tS35i3/+K6RlMXfhAkphFV+HWCbAaIWnAzwVEAqNQBAonxwhe0tjdM+fy7MvbKK9sxMjDGHgYYyDram3U1qBENSUT8aEDI6P8OBjj7DqtFUUcgVC30MbCzDUTDRGrSSB0VRUQAgMlcY46/zzeOslF7PxuWcYHBsh21LEUwHayPhaPkpEj6YaBoRoBkaGuPraq7nl1h8xPDGGFuCFAcoSSGXwlcIPQwIUCAh0SDmo0tHdxUOPPspEpUwmn6NUi+bEhBKhNTUTUlMBXqzG98KArFKMlUosW76cSy65hIzrUi5XELbEFhZGB412sa1fK0WIYe6C+fzrN/+N+YsX0dbVyVilhBCgLQh1QM0EZFSIp4O6L0AQhoyXSyw9aRm/e/BB1qw9HyllXZXv6QA/fua+ChBSorQmk8mwfOVK7r3nHr71ve/ygfd/AC/wkTJy2PR0gDIaW/l4KsAoRVj1yBibE+ctfmW/mxTHJCrVGvPmzeOOX/2KzZtfYMWKZXXGxvO8uqmgra0NW89C7203x3i5xpVXvYsbb7yR973vvbzrXdexc88gTqZwMJWEDzs0AiNsAgWhkRhhR7at/QZQvfqw3RwTZY+zzz2fZze9yC/vuJuPfexjjI+PYcujKyBCozHCJjSSUIt4Xm3EYSw3aUmJ74X88Sf/lFVvOpPBwUFcNxtx5wfV0/SzhRAoFDJj43Tkyfe2kbMLhIRIJAEh77zgKjZs+i1BzWf9+RcgcOmZNxcHiywuNaModLThkovs5ITkKXL6mWfQM28OxVyB5zc+jUuBrrlzcbDJ4TIuPVq7OrCwab4TG4dFS0/gsrddTp5WRJ9EYiERuFgULJ/W7m4EkZOdQaDRFGmhe04vy5ev4K2nrWeMEbp75mIhsRHkbZ+2jm7CWGbTKHIUWXvhW1h32loeeeJBqkKxpHMJZSpkcZAYKhlNW3tPXWUdosiQ4/J3vIPHH3+c5aesZFnvfMpMkMXBwSYvfFq7uhFYhGhaCMlR5Ny159PR0cECOY8169ay5KQTKcoiqqCwEfgmpKWrO74nQ46QHK2se+sFzFk4n+vf/z5EqMnbHeh5DhIbicaThrauHsKmmuYaw//1qb/gaz+8ibVvvYizl53FGGP0ZIskcQahLWnr7CFiRaK1kCXHZVe+g8vPvYyQEB+ffL4tctBDErb5mJxLW0cPWQJkPNYMGa7/0A289PJLkT0+49BT6CQkxMHGK1SxyhXa2nrI4iPjOAqfgGveez1Xn3sVY9UyrV1dZHBRKFwcyrkJfM+nvbWbLH4cpyAICfn9c88w74TFvHX9elrdNnQxyg+fwUW6Lkpp2oqdZKmhUZhiQGXLXkI/iDLpxU59ScCEUgppxdXsTMMJ8MiaDw/R7T/FASNxohweHuFv//5/8v/9t//G1Ve/k7nzF1Gu1tBYKCyMsLGcLKWKj9iz9fl9PhEhBEorCoUCrd3dlIdHGB2LbOSJp+hrBaUUhWKBjU9upKu7i76+Pryad1RLyvl8nrb2NjzPY3h4GCmtuiR6tEBrTTaXZceOHZQmSpzyhlMol8qHdXNI7K/FYrFuA9RaTwnOmqV93X9qegsdKmQ+w1MD27jxpzdTMeCFcegRsUOPCskXCuRyOarlMrVaLVo3Giwkvh8gHBusyPYuBagwIJvPRg56WpPP5ShVKkg78gCWSDzfw3YchIw9y5PxGrAsSSaTpVIu11WzEKljPc/HcZ36HhmRjChqoLunh2psg7QcC21M3TTh+T5OxkXHoV8CUFpTKBaoTJRpLbTg+z6B7yOkjNXUhiCI2pn6DEY26kKhSCGfZ3x8nGqthmXJurbF9zxs16kTDYGM9oZ8niAMqVQqdHR0UK1UMSoaoABqQQ0n42CEiNTmApTSFIuFyI5oWVhS4lV9LGFBrOL2gwAr40ahhujIiVAIlNJ0d3dRKVeoVCvYll33PUBHTlBuxo3mKR6EMYZCocD4+Hhk37cskiYIMMpEXv4ZF230pHaWtMjlcoQqrGujIFK7a6VRSuO4Tr2diaM0crk8IyMj9HR3U5oo1SMiJBIVhrGjqBM7ziVrE9pa21BKUatWGxpUY5CJgxsG27Fj6U0jRsv80aVX8e4r3olSCks2/U4bOvuGbeIQ0TABJGysaPxttg/Uz546iJnOazK7vaLRvf6glMKyLPbs3kX/rp2ctuqNjI6NUJoYpZDP0t8/wODgXk499VSqlWrkxHr3Vz88C7WJnFh836dWq5HNZHAzmXjhHh2PJ9qM4GgZz8yI5jEIAmq1Ko7jks1mj6p5nI6G1+6R6t/zvHgeDr61ro+reXwGGQZ4xRYerCi+e/8TrHvz+cwttqHChkkiUW0FQYDrupO9dI1AyMgrPSKG8VVEZCsk9hbXWmO5Tpy+NDlH1jf1yYjD4eKwscaaJSKcckq7eD4kgprnYUkZE5TJEyWkjEK0RNOmKQSB7+PYDipUscezbJrjiBhNZdYFom4rjObEmnS95jaR/TkKI0wc1mzbjpgP2657pUclyqPwRFO/ekQofT+IrhGHQVqWHRG1+ERjWYSJxz96Uvy559WwbBvbjolswoCI2N+keZ5iZs33A2zHrjvDRc+6fvPR8akCjIhDC1WkXbAsO2LkmtsxPd+7AYLAj6IUfB/Xmeybk+xXk8LLRHJvHhgTeXVPWdsJZY0Yi+iZBqMeF61axzsueXvdLGi0RkjJ6PAIDz38EBdedNEk7+4777yTc845h46OjgMyJSqlkAKEtCJtASbWYjQRexKGs6GJiTimKX2nxP6wICH2EwMvcd+t/0x5aAstbW24rgVaxe4xoh5WaFkS+2R19/57lkBSHC88cjdw3EMAiZ9HOo9RlodDmQeRyBeJ2xLEAWc4YZURNYcXskvoKij+x0f+gNFH7kZ7E/vQTlSn9x1LhZPl85nGUZv0/YH5HHjTjhxYu9pBtpt+nQO/3vSHcjD+FM0b+IG2MwgkGmkUCE2AxEirHq6XMAENHinAUG2E1pnG9ZLQt4bT4mTFcnNymWaHtcOfYMWb8r8xhpn0UpMJX8BUmOazhESHmqGuHE7eQpuI2YzOiJhUaVtsuOdeLNtm/fr1APz617/m/vvvZ926dQd0fw2Vv6ZUKiEyOfKO1aQVaqDxO4wZV2NPo+YzCPezHk8xO3J6mMXqIQrZzdiiAKGONGFEESpaNYQYu0XvfI2HmyLFwSIi7Ilnc/IZwFUGpQy2bicTVKm++BiPfOd/4GjvlWoyUxxhCCIvfCBy6GsWos3kNLfJd8njT6TM+kqIPyQRE83tEh1KXTI9BtBY4Q3CaAnYWi5y6nVLI1OT0lhWVOM+VAGtra2cc87Z/PjHP2bZsmUA/OQnP+HSSy+lUCgQhuGsBXAiqR+qE4Pc/ss72N0/TCZf5IorrqCnu4tQBdi2HUuZNkaFUViKEIRK40iBDkHI6KWVQtoWodLYVqTN0kKgdeStcpRFIR8TsPEpqH5awgFs5QAaKWJhRTTMhUIIbCsVMVMco5gpn3wUrqUiN00Neddlfk8nttpbl3wO3wAOb3evdwhjsIwGNEpKokS5iWQv9k3sadf/Pr0AACAASURBVEj20DieHJtG7Gdoc9RgRr22qc9FkipXYCGNxs934Dp2zAA0GtlSgtFcesnFvLj5Bb71rW8BsOzEE7j04vWgFdYs6ntjTJTl2Ch+eMttvOHUN3H1u1ajgxojo+XI98GOEsZYdmSCEVZUllZjcKxMZLJpsmBIGTkQ2rak5oVYlsSxRZ3I69jkkuJgYBDxficJicxeCSOrJy2no8sVPEWKg0bzFp9AxlZFidHgez5GB0dEsj+63CuPYYjJ0rsSpqFuJ64HEL2tn28mf5ws2Tcfn4HYJ8ePOtoyE7E3YGJfg0ZZAok0UarUxN+jYdqK/nt+QCab49p3vYt//tI/oZTmQx/6DJlcIc725tLQE0yBDsBy2fTcJpRs5cwzVxP4NRwLunq6GB0a4fvf/zYTVZ+TTjqFq975Nn588w94w+lvZsWypfzvm/6Fq6+7gbv+/S6MqrJ5+07OWn0OF1+8jicfe5j7n3yOfCbDB69+Bz++9Wds2tnP1Ve/k+UnRImLksxzKWbGzKaj6Nk3+2OK2CxpzNEYp5YixYEg0dWa+DXDhtXkTtaQ8g7H62gkEscJIglWNr0aEq2m8bib3ycEMHENm3p80ucm23HS5ki+zAG+6m1iZmTS9we92CQBsp6k6sGHHycMNRrJA49sBIgcY/ex/UfkP7p6qA25YhsAnh9QrlUAuOOOu1ix4jT+4nOfZc+e3Qzt2I7na0YnfNCKkb39CEewbcc25szp448/8Sds3vwiYzt38ouf/RQnV2DLjl08/sgjlMZGOOe881l+wiK0VimhPxjE0RqTDjW9b/4qlexTHB+ol7ZrSCozOmUdDqSU/vDD1L0w6q+E6EwRciM02fNh38+37tIxtf0sbQ4XIofBAztx2mkztNvfeAWgY134WNVwx933UZqY4JH/eIC3XXIpGovb77qXkZqgrZDlsovW0FF0p3nkC4iM7Gjmz+nkrrs3UKopisWW+jnVqs+SxScCMHd+D4FfxrYEXV3dIC2yuQJoaO9o581nnUW+pYV8LsP42Cj5bI7TVp3G2vPWsGJOK89teoHFS6KkQPJwm9qOUzSKd0X6nOhjY9HMJPinxD7F8YF6vdH6gUlfHwlv31SFfwQgTBNz1nhi+1JaHnT3hzaqA8ahrIkZ24h9fTE7dMwk/eKOu5k3dy5rz1+D7/usOuetCAHbB8a49OKLePGlLfz7nffw/qsunvky0kaHPm2dfZxx2kq++pUvc9ppp1EpD3PeOedxyikn88vbf8rSrSvYvWeAOVdcwtxtW7nrzp+zZfEitm3bjSttquUyP7vtZzjFNnL5PAtPeQMt9/6GzZs2sXDBPOZlNRMTE1RKJaBrRi//FAcAQ0N9P3X64s0vJfYpjmEk8VYzre4kRMlMUt2mOJph6g5okY26kQte0HCsg5mdM/fZ65R2M3l5HC6IJil9KoM5k4aieWzN5noT99U8SGH2J90bhIwC/QYGh7j2nevJA3PmLWBwtIREM3/+PE7oztDTvYKv3fQUAeDM6KgnkHYGozzOX3sBPX3zeenlrfT1zaOts5M39/SSzUr6B4e5/l3XA1nOPudcyDyFa9l8/ON/BKHCsWyKLa1gW5y9+kwIFe/9wIe49+HHGds7SHVuN2+78iqKnX3x/B2/hP5I1Bipq45ENHdi2qpuLPiU2Kc4NjFpI5xhgdf/R699mPVf8RBSDuLww0yZ2OYNrO6CJg5s/psZvVeLjDSH/iWOhzNCTDm/qX29cE3cT/Rvf+K+QCvIWvCGU07mJz+/n7lz5zK8dw8Xrj0TgEcfGuGuhzezZ88uVixbgksjQcuMPVoZlApZsfwkViw/CYjSFgcYTn3T6ZyanKjBybZy/rnn1ds+8fhjPPTwI9jOOXR2tXHzD/4Pl196GSveeDIXX7B2+ryZ45vYH5F7EzOxkE1SPrFNP5XsUxzLqDsSzfAbio6nlPjYQexJTDOdbKh0Z3JSP6AuD6Xd4ca+aPS+OBAz/avItDG9k+bwRAA7yvrM+jWr+N0TLzMyMsxVb7+Ermx0/Mp3XM4jT2xk2ZIFnHXqUgzsN4OeZdmNVMHSYLsuEgvPDxEqcqgTtsRogx/4SGEwJuRNp5/B5z77WZYuXUwm36iQqkNFoAIMAsd20dogLYmVmusPCYKZbfRTkRL7FMc0Zibn8e46yekrxdGNJHaCKWFCZhKhPyj2zUxWq8+qvm/2aq77CzSJ1/tSwU4bVKxKNcl76m0nn9bsRBrp55PLNFIpm0nnNl8yatXsnBUdEcJgxWesfdMJwAn1axtgTqvkinWnNTqrqw9mR1KOO+lHABnXBmPXVSxCijgCwAAuRhtWvnEFAEqFCCRCSqRtkbGTaHCwrPT3eSRgksWRqvFTHPOYYY/Yl00zDZc7RjDbczqUZ3iAbSLTQELUk1TJTX/3yWmISW73dRLeVP9gWjMxmfEQhrh40nS6W6+jEI/N1BmQmNBPs9JGnywgDAKM1thOBiGjLHXaKMIgwBIS23abrnFgMzuNdZ6xWXSWkBAEIbZtRbUPpp2T4rCg+dnNMq0psU+RIsXrHpOcp6aUWp7VsWpqEZzm4jb7amea9RWT+2kmvKbpWNRsen/T93ZR/287ziTJ3QBSWLiunOTvcGi25P25H0afHSclMa8K6pqkfa/V1EqSIkWK1ycm0aqDIHgHeqoQ+yakUYm++sem+JGZsQ/G4ej1Sjl6R3ZcIlEwTTo4+VPKdqVIkeJ1i4YMejCxfAd22v55goMg4AfEYEQttdIorZEi0gpIaSMtWT/jyCvQD9q7IsUrRN3UM+2LxtuU2KdIkeL1CdP4J5rfw2GhV2Y20jpVUp9iRpihs/1SaRHb9aVlIfcVSjd7F/uEUhqtw6h6mm0fQE/R9yoMkZZ1XIfUvdY40JlNiX2KFClet6gnrkm8400T1Y+ONDz6ZyLCInbmayolWn8fZTpp2O7rHntNdvkZPjec8Rt9Rt/Nzn0EQYibyfD7Jx7niSeeoJDP4XkevX3zOH/tWkRcVtaSAtd2Z+2rGWHgYzsulhW3qXNHs5AZo0HIqCIeU6IMUrwmSG32KVKkeP0ioZ/G7MMubvZN6OPjsW9U89mAiLrUetK5NDnbzRCQ94ps80pF5cqfefZZlq84mWuvu57Vq1fz1MYnKZdLZF2XXCaL62QiRmKKA+BMCMMQ23GpjI/wu989wlPPvhhnORT4YYgf+Ggd1q+vVEjg+6BC0Irnnn+ZiWqIEBAEAUHgYwClNUEQ1Mec4hXgALmoVLJPkSJFijpmiMbfX5pTkyjs6yoA9kuemzQHURf79uJvaAZm7zLRALS0tNE7/wQ2PPAIF5x3JgsWLub2X91BUmOmu7uL889bgyVskvj4maDCENu2efmF57h7w/20d3QRmB0UW1pZML8H126QD61NPbzOsgCjMaFiZGSYOfPmYIxdr2ZnjMGSEitO5nMwoX8pDh0psU+RIkUKoDlsbVKA/gGI1WLau4M0+E+NXDsEJM1CpRgtewyMB2zdM8azv38YLzRcc+217Nz+Ejfd+FUsA2vfcgFamUlmhHpfWmHZklpphJ//8tdcc917mdvXAcB4OcAWMDawi4GRcRafeDKuLahUKgjLZceOHSxdvBDLcTj3nNX1xC5bt24lCA3LTlxC6NUYHiuBEPT2dKUE/1VASuxTpEiR4hVDzPxxv4S7OVPfYRyNdMi19bJ1YBwr28LKN57AU5u3M7+3l+Ur38ivN9zL7j0DXPfu6wiCYHoNeRMCNlu2badzziLm9nVQLpWwpKC1UGDzc89z+7/fSntXD7/ecD9//Icf5Qffu5kxz6O1mOXuO0t8/I8/wd/8zZf4+PuuYu+ebdz/xCa0zJKTmueffZo7732Ia959Pb09XWit95mfP8XhQWqzT5EiRYrmLDOHhMMZaiaaXofW3veqbN++nfFSFWUkI+MldgyO8/yOEeatWM36t19D/8AQOlSxd/2UHuKS0ZbtYGK3A2lJhFAA/MfDj3DhpVfwgQ9/lK6ONna/8CLFfIE3nrqKj3zwBgq5DJt3jNDePQepFPffczfVmk+p4vPi889DEHDR+os58/Q34AdBSuhfBaTEPkWKFK9vHJXa40MflNEhC+f28KHrLuAd5y1HmgDLknR197J9YIydQ1XmLFpGR1dPlLN+BvW5wQY0i+fPYXDHZp566gVyuTzCsvGDKlgO5aoHQBAq8jkHdIX2tiIAExNlsvkMQeAhhMBycpx59hr+5JMfZN1ll+N5Xp3JkKn6/lVBqsZPkSJFiv1ilsD7VxyTf3iS0CQk07YsfvSD79DbN4c5fX3YKEKvxt6dW6iOl/FrFYb6dxH4HlHUwHR7uZA2KvRwCx388cc/yHd/+DOe2Ph7XNdw+dvexgXr1nDLD77PQ488zJyeubQtXEStNsGGe+7l4f94hAULF7OoM08YVMB2WHvRxXznp3fx6ONPsf7sldiZLMaoV3zPKQ4cKbFPkSJFijqanPTqXvFTHPem4mDp9LRuDo8JIKpMZ7j88ssZGx/Hq9WYN28eGzbcQ3dXGxe/YTl7KwqJoTNv88LjDyCknFGy19pg2RmeefIxgiDk5JXLGdw7jGULtmzZxqkrV/LxP/wYEyWPOT19AFhOjvPWns3Jy5bRWXQwGP7k4x8ma0na587jTxcup1yp0llwWL5yJSE2BmY0I6Q4cMxau6EJ6SynSJEiRR372jhfifQ9pe0RIPSN64Dt2HR1dZF4/dm2za/vvJ3BgR2UyyVcx8arevTv2YXt2CilptnMjdGAxd7REjt37qJYLFDIZylXa+zdO4QGii2tFFskuuYh7Ax+IMjmcnS2ZDDKQ0ibbMYBBGEY0t6ao701V7/rKS6BKV4JDmAZpcQ+RYoUKQ4aBxNit69zjnD++NjD/5xzzmHJ0qUEYYCQMeuhNBe85SIApJzuumVZFsYY1q1bN3PX9ayDGplxwBiue8+7IZNHA1I6k/OyT5HeUyv94UWUI8lMz6/TFOWREvsUKVKkmIbZCPHBkqrXqDBMlMcX27FZMH/ezOeYpnS8M6iDPc9Da10/RwNCSrKOG39I+tHkCxGhTyIJGzUH0qI4hxvTntUBLMmU2KdIkSJFHQdKmA6UgB+qDBuTy1fKJwgw2hBqHSfoNVFQnwEhZF2CF/sox5vJZGbpuyk8UADaIGVcaxXZKCiU4rDjwEIVJy+elNinSJEixZHA4RZoDzHxTkLEpSWxhCQh+JjJnUW56tWkYj7T+ooHEuXHt8EIBCEyUt5HOf+FASQYyQGlDk5x0FBK4WQLuBDr8Cd/L5r9S2OkxD5FihTHOQ4xhe00TJW0D1e/B4h9Enoxc1GdSKwHIXDsSBLUTRzD1O4qlQq1Wg0p5SzEPpqAiNhLhBEgFGCi9/WRCKI0Lg1twvQe9z1/r/LMHiReI7NMcnUROTxmQug8iJGkxD5FihTHOQ7HxmymvE82/MO46R9SV9OJqUGgTaSql0JQrVR4btMLLFy0kM7OzsS7blpPUkqkbKj2aeoPQGuFUQqEiM4VAozACImJ2QAZt9PEx43GqABpWSAsps9brAU4oDuNmBetwkiNLQ4tJ5yJwyq1ChHSwhiNFNH9m2PE7mBZFlImqvx4Lo2ZVfOTEvsUKVIcvxCTaagwoqGKTg4eDJHdbyMz+9cHi2laBOolTQWGiDzppnOi+7ME+IGH62bYtXs3G598kkq1yppzzwE1BrYDZAFr2liNMZOIvRBRqVvHcSi0tKKUolyawEiDEBJjRJ3dSErnBqHCsl1sWyLdLEGgMFrGlnwdq/o1zXcSkWETmwLia0+iXwYhJRk3RxiEsZpa1Ns1NBxNU7UvnYeAbC5LGGosy0VrhVJq+pl1LiphLHQ0KCMQ8WhfCxiTFEmOnr8Q8bKYtPwmE/+U2KdIkeJ1hGRHPBhV7EznzSQd7+u8g8V+IgFim3pE2htSciSxKhCa3z90P0tOPJmf3fM7fnXHncybO4eHHt3Ivb+5m//8yWvZ/NxTnLjqAmSuc/aKc0JilE9L1mJkosyzm14mn82wZNF8tNGEqk7mo1EIgRSG9rYW/GqNSmWCkbJHa2cPjgAdBlHe/Vgo1TohlxopBEaAMgYTayVEQsaNxjIhVS9g93iNzo4uMrYg1GGkUag7GDZYOaM1gpghEUSfjcaWhlALtg/spbWYp1Kp4ORaKBbyGOVH6X3j+VBKN6ZCWNHca40wKrqWtBrXNBHzIsR0puNIQgiDFGBJ0PXhisZKFxFzkObGT5EixfEL01xWRkz+4nB0/lpgSlKexl0JQAET5PQg47uf4oS5Ba676jLOO+tU3vbWNZx56lL2bHmK6sQAxoT7v5YOyTqwbctLfOvb3+G55zaxYcNvuOUnPyUUFlgCIQXZXB5pWQih0Nrnzl//BmU027dt48tf/d+MjlewpSGblThZF601UhgsW5LNZsi4WYzRaB2ScV0K+QKW7RCTa0zg0VFwGRwY5Mavf4e9o+NIFBnbJpcvorHQWkUEzYAJFdlMhlyhiLAtdOjjZrI4uSIWmmppnK99/Rs8++zT/PCHP+DhJ56m0NpONlfAdjJopUD5ZB1JLp9DuHakBFEK13IoFIpIS2JUiBCRdG1ZMjILvIamgETCn4l3SyX7FClSHN+oe50f3W5frxQm0ePqMp1uidLgy6yYfxJ6bhdK5Gjr6EE4gvFdUalZM+v2H2kJbFNDGsFtt99Fe/c8Pvqh97Bnxza+8E9fZuGypzn95KWMTVSpenvJZW16uwr87pGH+ekv7qKls5dlixby/vddT3tbK8LU2LZ9GyLbSl9PN2FtgmrNo1qLSHp3dye27bB71x5KNZ/unm6KeRe0wnUtdu/ezZ6BYdx8ESEMedfmxS07qYWGvnlzyecyKK+GLSV2xmXHnkEqnkdfZ5H2lgJb+/dS80NOnFPAchzcXB7HtshmM0g3w56BvYzs2kprewc9PR1IHTI6tJdxz8cutFLIOnRmcwwMjjI0NkZ3bxft7e0EXhVHaMrVGsbK4Dou8kAYqSOBerKj6BE2Vr5IiX2KFCmOZ0yV6Y9HQh9bvg2R05qQaOVTcHzGdz3NYNnhxFXreOzRhxkdL1Ms5uiddwJ2vg2lzYxV5wyA1mQcw/DwKONVzZtPWcVE/1ZcqZk/fwE7tm1laOvzPL5xEytXrOCF55/h6muuZNfuPbiZLFt29qP9Ehs23M273v9xfnLXL/Gr44zVFGeccTpzOgt8/Rvf4c1nncdLmzZy/rq1IFwefeRJlixbgQHaT+jDmJBf/OpuXt68iUxbD+XSBHnH4jcbNvDsC1vp7O7hV3fdyXvf936KtsYyAT+//Q6eenE3y05cQv6NJ/D7Rx/mwY2baWtr4XEnZN3F7yAIDUppwlBhdMjWFzcxsOUFnn/xJS685BK0Edx31+30zZ3Hw08+w4c/cD3DtuBnt29g2YqV/OQXt/MH77yakxbNwXjjfPWrX+GEk1dxzVVX4ZfH920aOdyIzR5GJ9Eipm7qiVZH9N62vFdnPClSvBqwApDuMFBGCo1lfEQwjqVmVm2lON5hEKZJsSqSo8cW2TexPcJg6jHU0oAIJyCWIif7Dgq01mSyedqcFgJjc9+jz/OOd17Hc888xe3f/ynvv6GDZctOIgzDGYvRRP1Fll6lQkJtENLCNoYw8Gkr5gnLPl3dfXz4A+/h7//h73nupZ2cdc4aHn1yE+vWrmFo+7NIE/DoE0/z/Ms7+as//xjPv7iNX9x+JxdfeD5WpshFF19M1qmy8emN9PYtYWCgn3XrL+WEpUuRwQB7h8e475EneN9119Da3s72b/6Q0sgID/zHQ+R7+ghVlcH+3ezpH+b05QvY9vwT3P/gg1x5wye56MyT2frUw/zq13dz5bs/xOqTF/APf/3/8vTiU8jmWyPPfhRCa05ddRq/3vY8yp/guU0vsGNvmRUnncIfXLqebdv6UbWQB595gvFajdAETIyPsm3nHlYuW0JQG+WDN9wA2VY8z3t1yvYagBDpj2B5YFmNQAshmmLvRcQM2O6CxUd+UClSvFrwS7S1Laa1tphQb0LbLbTMWYEd7kXMkAN8KqJEYKbuAJXi2EXiQieNQBiBEQaDBqHj7yXHSoq3REYziDqxFyakUOvGcqLiMpPpS8NpzBgIQ82CRSdw4rLlWLbLjt2D3HzzLVxyySWsXr0a3fDsqrcWUuKFgrb2TtqLOZ7e+HsuXrual57byN6Bft5x6UU89djvQGj8MEAZQyaToTIxgSQKuUOAZdtIS+I4kVeeHzMXwoDlOJQrZWpegMLimmuvZk5XJzf+61d52zsu4z1XvoUdu/YghcBxXMrlMpaEIKjhex6rlp7E+res4a1vLYFbxPd9HMfFdR2kFPjxInAdG8u2qfkhwrKRlg1SopSi4EqGB3bxhb/9B9aeeQp9c+cghIVAIiVMlMao+T7GgFf16O3t5ZJLLmXNmrVoO0+tVsWVkppXQ1o5Xq01Fa0Dh0zPCgpsgUzr5C+BZkdS+5rPb31VBpYixauBjIEha4jt8zbTu/zNvDha4M//5SkcG/QBinJSxCG8x5Lol2I6YhO2SMKRRMN8X9+Oj6VnLJriCEzkfT1YGuBzy8Y4nyirmmUzA62J1Lqe5wNQLBY599xz2bZtG1u2bGH16tVx2NnkNkJIQhwsCdddcyU/v+M33PhvX2N4eIjzzj2HNy5bwsbf3cv2bVu48ZvfoxYaVp92KgXbUCwU2PDrO1i2ZD5eKDh91UqCiX6++/0fMFoJWLt2DcVijtD3Ihu3zCBFlfvuu5/+/gFOXHoCS084gbFySN+cBbx51SncfecdKGETeBW6erq48MJ1PPjIY5RGRwm14tLL30YtCOiat4A155zL3T+/jRefWsB5p53EZZdczG83bOBB12HJitM4+aRl3PPbB5BOFqUUnXmXro42duweZGioxIreHOedvph77vwJ42N78Y0Cx+bCCy/gez+8lV/8+88ZmShxwUUX0dHXhTZwyy0/YsmKU7nqyivxy7UjrsZXoY/KL+Qvv72VzRtH6ekdJYxdBZoz6NWZw7NXv/FYWu4pUswKxwhKMmS0z2XO4oV84aOf46/+8NNgs/+6zyZKrFGpVCJV3CyZxFIcKxBA5CEdSfYR9Y9U+6bOCBxLEEKgjUZKycREmc//1//Ohz78EfxA4VoKxB6GHv05oroHy8kwodvJz13N3Q+9wLXvfj+e55HJZBgZGeG+++7jiiuuIAxDqtXqzBn0dEjWtal6Pv17x7CzeTrbWuh0PH70ox+xY0Jy6RVXUXCgNZ/BQjFeqVGrerQW8tSUJlcsYGmfgcG9WNk83e0taN+jXNXkCwUCv4TWBl/BxHiFlrY22ttaCMMargSUZmh4FCUdMhmXQsamkHEYHBpjohaQKxRoaykgdICFwbJd9gyNUfV9utvytBay7BgcxzcWfZ1FpJCMlWvkXQvjl7AzOUIFpYkKbiaL60jaillQPi/u2MM3vn8LV//B2zjrtJXsHRxltOQhM1naO9qxTYBtAqqBwlgZHNtGmqnM0+GFUgrXdbEtwQfe+26efeYpenp7CcMwrkkgmnT6gAH7wUc2HtFBpUjxWuBRfyvv/eD7Wbb8ZO5/5LGDajs0NMT27dvJ5XIzSDwpjj2IKcQ+TtYye8KxoxrGGLTWVKtVALTWkZpcK8ClqrIYXcDWWaoqg2MsfD8AqK/poaEhfN+v97cvCMum4oUIYbFo0UL8UFOrltCuRTU0GGExf95cahNDhFqjgFwuT3tLGyoMsRGEWhFqw/z5C1FKo/walnQpFm0MkMnkASjaDl1d3fi+j+97OJaFUgqjoKd3DjpOFSvRlKo+rR0ddDguYRiilY8QFsqAV/Pp7upA2jYq8CjXavT1dIJ08GsVjDC0FTJgDNJuQRtwpaC3rxc/8Mi6kqef3si2rdvZPTjCySct4w2nvIGh0XGy+SKLOrpRWhPExFULG9d16ln+Xg0kDNvXv/1/6Ojo2O/5dhi+RiECKVIcAWgvxC5kGR4eRkpJGEYbW7VaxXGc2dtqjeu6DA0NMTIyQqVSmWbLTHEsopFFLVHlR8ReHPPEvlKp0NbWFqmMDSBtMC0sOO1SMH4s4bkokWNk7AG+/vVvoLUik8kwODjIqlWrAGZVORtDZOMGAs8DBFnXpRKErL/07QQmQ1gu4QgRZ8aL5jUMw7rdQcYx+UEQIDXY0kHHSXQiJ8o4JW8YRmlsAduKs+MJibAloQqjZycAI7GcDEoblOfF7JyMmbrIF0CrqC8Ay3FRKoRQYSW+Oyaq0WuQyHj6QhUgRTS3fXPnIe0sJ78xz4KFi9Ba4Tg5jADfrxF5fYh6/j6YKYff4UdzSWIhBCMjI+RyOUScxhgiDWVzaWIAeyYvzBQpjlVoFfkPJyUgk7Vu2/aMHseT2saE3bIsLMvCtu1Usj8u0JTnvTnrrDlWSX1jo28udRqtdQmiANnCpPMt4JOf+tN99nUwdCBJTRsam2JrOwKBCv2msC+DMLIpBX9MzCelc01y/2lkc5p8AcI00uVOo537yUbcnL52UgJdM/lo40ByVuwCGYetqdDQ3tFD75wFaBVQqVQipkNGLu+G5noEr64taKoWxrKsuiDTvB6mlsFNKX2KFCmOczTlmDsGbfQHioQBmEoMkuNa60n16xPtQIMxFvViOPv3VYlS2SoVYIzBstzYDzAOahSNSIdmubdZlSKJq96L6T03fZjy3f5GNfORfR3f52cLwjDA96PYdMuyG1KyiPxADmQ8RwrGmLoUn9Qy2J9DYErsU6RIkeI4QPNmP9P7ZqKe/G+W/orFIsVicZ/9G2Mi+3ksskeV1+pXiYXkJsJ+AGjus5nZSDE7lFJYlsXIyEj92ExMHjSed0rsU6RIkeIYxaFEixyIFLgvNKv7TUNPH0HMVBzoUPpMcTBIJfsUKVKkSHHI0E12bqMU0rLoxlPENgAAIABJREFU7+/n5ZdfplAosHz5STiOi9Zg2ZHqf3+Z4+p9Gl1XRe/YsYPt27fT2dnJ0qVLY8lexPXlo7wXKfaPmYh987FUX5IiRYoUKaYgKpsaeakLLNtmz549fPGLX8QYw29/ew833vivkdrdknGZ2f2RE4OMy7FGdn6LZ555hn/8x38km81y6623cuutt8YOsrJeujXF7NiXRD/1eCrZp0iRIsUxhCOt6jaxo50uDVGuVCkH8MMf/ZjRkSEkmnPOOpNKaYwf/fgW/uZvvsjK5cu57KJzozDAOUtRGqyo/lCjT0CgCMb3UAsMg6M+P/7xjymXxinms5x++uk8+/RGHnrwAbZu3cY5Z53BuatXUi5XaOtbijYiJfz7wIGuh5TYpzi+Ef8OlFL7dfxJ1IrJjye1H6Y4+jGFqh4GKAO2MIzu2ohfLTNYzfLAfffR1dMLxvC+999AJpuhUMjz/LPPUh3YwtvPmsOOzS/T1jMHI/LThqQ1WFIz+PKjWLkOXny5zIMPPcL8eXPwfY/3XH89hWKBYqHIE7/fiKNLnHtyC1ue3cRpfUswWDMPNkUd+9uvUmKf4rhFVPEz2nWy2ewBt2sOT0qR4vWJkJacZtuOl+mdfxb/9s0foByJCsF1QSlQGvIS7OFnGN56P1nbAqHRGkI9UyW9kLa8YNuuFzh5xfnc9N0foIly27guhGHEFGQsCPY+y86X/4O2QhEIISX2s2Km/WrqsZTYpzgukSz0IAgZGRyiVKvsN4NeklykXC5jWVaaPS/FUY6DC3ObPflLU18m+mxJg1ct0ZvPsXNwiKde3E4xH6WQFiLKHJcNxln/hlaU7xMEDkjJLTffwlsvXEdvnKu9mejb0hCUBugo2mx8dhPb+0fIZdxJv7UsZS5d3ctwbQyRzzUquqSYEYk3/r6+S0PvUhzXSDyDfd/nuRe3UfVrB5QlLCH4iXSfIsXRisO7PBsMQ5S9TsSEQiJVDTm2nXlyHDssRwl6lMGyHGreECosMqFaWXzSKjbc+Rvuv+9e3n7ZxXFnk69hjCZjKYw/Tl/3fKxMEdeebDorMA5hCVtGefaP3QoGrw6EEPXX1OPNSIl9iuMWUdiOIJfNYiQHnBJUa50S+hTHEKas1YOljc0lgAFdLwMcHchqj0VWhUK4C8dyEVoghEO5ErJg5XKs7nm0LTI8+eIebr/jN7S2FuMc+VPHYhAiCr+T0kJ5AX6thnAtdCMmDx8PpJ0K9AeIA/UxSol9iuMahsg5L1E9pkhxLKM51W0kzcFUYr/v8j5J5rxZ+p/SW5TqVhIaScW3cKWL0QLLcih5AS/vHGLZgjfy8uAmbv7Zr8jm8pRK44ik8ts+CJASDsM1i4GqTVY1E3toMQaMeFWKyhxvmM3XKCX2KVKkSPF6RmKmj8vTCJK89gKNpmo57LHbGe1qwZYCR1r4tQrZlm4WLT+JoaERdg2MEiiDqVa54u1vp62tE5SPbU0nMSI2EfT29kJOk3Emq/FbyYLVHxfSSRn0w4WU2KdIkSLF6xyRFK0RCCwNWDKuBQyBlWGv1caTeyu05210bQJXhszLt7Nnosy/fvnLnLbqVC5dfwE9vb28+ayzIxd7Yc1IrLUx2EKz+6Wn2TE4QTbjoJVOBkLejLHs9C6EFJjUSfawISX2KVKkSPF6hxEQS/RRyVkR2+wFlhDUxkcIJ/ZS8wU3vHM9NQOeDw/cdy8jQ4O8+NwTfPwP/4juOUsIvCCKfNmHUC6lQCnNqtNWsagCtk3Db8BAUZRBv4zWJi2KcxiREvsUKVKkeD3DJH+aqbNGoLClwXhjXHDm+aw8aQnZliwbfv8SmzdtRiPp7Wzl+muvZMX8LGN7XqC1tQM33zZLVKBAaZC2yz2//R1bdo+Syzr10DshBFk1yvX/P3vnHWdHceX7b3W6cfKMNJJGaZQDUYCQRE7CJNuAE8Y44fC8Duv1ru21nzd6/ZyWYLC9OGCbNUEmCyHACCGQEEFCEeWcRpM06c7c0N1V9f7oeycogEYBLNFffUZzQ1d1mK7+1ak6dc4lIzEMEz+07I8ZodiHhISEvO8R3XP3Oi/QWoAwfGzVAV4bA0vKeH1HFwuXb+JD187klAp44JnFTBmRpEjVsa81heNMQxKM3h8qtp9lGpDdx9UXzzjItxqQkFoVpHE9zBU0Ie9MeCVDQkJCQrqd9DQCMHF9iWMJGup2YpujaYuV8odHXqAzneau3zzI5275BLbI4aUayPh1RM1iUPKgAp/PrI70MsTMHKk9K2jcuhSl1AHT+hpI2ArH9Mm6WfZfbRByZIRiHxISEhLSTSF5nVNag4ruIFIygvpMjDt//2eauxR21KJLpnjwwf/lhosmkkx6tO9tpnjACDBjoII6emu4kQ/UEy8dgtHciMTAdpyD6ngwuiDxiFJcURM4+oV6f9SEYh8SEhISAuT98fPCLEqGM/LcgbiuzXNzlzFiyADGx4uReFRXxph2xlgmDC7BcPcxoPZUsJIgnO4h/N5uAEGdJlSfQk1FLYf03usmWN+PVQSYYca7Y0Ao9iEhISHvd8T+PnUCKRJgJjFi8NkbLj5oMak0yqkIpFlrhNDdQ/a9BT+o00bpMoRddtiHpTXdq/5Djo5Q7ENCQkLez+RVueBQFyy505gimMEveNCjAwtdowIBFsGyvO6APEJ316Mxe4l8j4lfWEi3v+//IQ/tCFX+cOt/PxGKfUhISEhIt0Uf/AokuxB61zQO3LKvnPa48OdnAXoJrjhgs+MixL1i/CvyIwL9TQx4EhOKfUhISMj7noOp4dvH2N//XU/X4ID8N3nxD170Ced/nEQ41PYDCcMThYSEhIS8LVIqPM/D972Dfi8AJSUajVIqWFIHfZ30KITl7X4T0B3Up/8u90GiKz94la+zEAtQSYnS6gDl11ojpez3vk50Qss+JCQkJOSQSN/DtGzM/Fh+oN99Z8W1BtM0ARBmYUg/WIOnKQyn96h+QdqPxNrsGRTQCK0x88l2dH7wXgAo3X08SmuM/OS/1nlfA9MsvDmCIzgxCS37kJCQkJCDUhD6lsZdzJv3PK8vXQGA1gLPk3iuh/I9hIBdO3bQlc1Q19hIa2sbCAPPdfE9n4LWS6nwfC+wxvNpbX0p8VyJ7pXmVgOe7+F5HlprfCXx86MLhdC6KAXKZ+36DWRdicDAlx65bBYMwcaNG9m5axeGEORcF9fNIQR0plLs2rUL8qmC3y9r+EOxDwkJCQk5AN/3MS2btauW8uRTc5G+T0PdTnbvrgcFtm1iO3beCx/mPvUX6hobWPTqct5auQEA23GwbQuBQvoS0zKwLRvLtDAMgS89LMvEdiyEYRT0H6EktmVj2zZCCCzDxDINbNvGNAyk64FhUre7job6RiKOifI9bNMmEo0CgUVfCP0bcRwcJwLA1q1beGrOc8E2SvY49uX/nayEw/ghISEhIX3QSmJZFqnWZl546XVu+cznKCmKAZBN5xAm7N66lbqWfYweM4byEodEzMKwLexIEfFoETKdZemq5ZSUVzFu1HBMy6ahvpHGxn0MGFhJJBGlNFnE7h072N3QwMTTTqc44oAvwTLZsmkDDa2tTJ58CtJ10cpny449jB0znpJkFFSODZu2MXj4yGC63rKp213Hrj31jB8zktrakXiGSSqdZvP6tWhLc+apU3AiUWKxot5ny/vBpS8U+5CQkJCQPgjtAya76hqpHFRLSVGMrs4OLKGIJkpZs2IFz7/wPNUjhrHw1cV86/98ES0EUmukrxBK4btdtLY08eLC17ny4gsZN3oYf/jjvUyedBoPzbqfq6//EIMqBzLv6WeIlBazt62Dqy67jIhlsnXNCp5f8DLDx41HaXjwgb+gZYZEeSWvLV7C1/7uVp6b/SRNGcH6XXtwDA9TK2Y/9xJlZZWcNmoYTz/xKLqolGuuuIzWxnqWvLWazlyOwVUjyOUCR0Pf8zFtge9JTMvG9yWWZSJOwrn8UOxDQkJCQrrpsXODfPKZbBYAy45gGTkAXl+6lMuuvJbJk8Yz69GH2bF5K040jsxH0UN5RGxBuquDrnSWTFeOlStXccaZU5h5xeW0ttVh24JVq9fQUN/E0JIytm7bTTYnicRMcm4XpimYPmMaJbEEwnA4b/q5nHr6afzvffezc+0aVq9ag11dS3s6zY7tO9m5bStXXf9hagdVAZC0TXTcwTRM3HSWTFeWlrYuqipMTBXMYBeG/K28M59tn7ySePKeWUhISEhIvwmC4liAx/ixw5n/4ossW7mWM0+bSDaXRbkpYrEiWprbAMik0pSWlOKrIGOekpJ4JMJjDz/CxLPPoqpmIl46RUlRjB2NewFoa21BCE0k4jB+/ARuvOlGJEEwHGSGCWecwYhR4/jp7bdxzXU3EI/H0TKYT0+l2qisKMOxHS6beRVjhldhA3++dxstrS2MHFSFAHzXoyTq8OgTTzBm0DA+MnoMG+v2gIaoYUNasnbTakaMO4Ut6zZyyrgRrNu4llETJ+M4EbTWJ5WFHzrohYSEhIT0xTBRUoBpc8OHr+GlBfO57c5f8Yf7HqS9M8elF1/EiiWLuP32OyguqaJk0BCkMnAMC8cWaBPGTZjEs8++wGuvvYodtZh86kQ2b9jA739zH+mMxPUU06dPZefOrdx+5908+Ogccj5gxti3t4mnnpzNhLGjOWXSePxcloULXuRnt/2c4aNGER84hGnnz+CRh2Zx2133smzp63zoQ9fx/Ny5/OyOX9O4sw4nXoTvayZOOpUFixbzzNxnKE0m0X6ORMKhvbWFV19/ja5slpcWLiSbybDw5ZfJZoKRDK1PLmc9oU+2Mwp5X6NyPkbEYl7DCr7+j9/k0Z/dS3pHM2k3i2WFA1khJzYFa1PrIHhNOp0mmUwybdq042OFKg8MGw20d6RwHIt4NHDUk26OdM6lqChwdpPSRZsOWoItAKHo6urCiiRwLBCix7b85S9/xYwLzuP0U07Fy+XIui7CcohEItgGvPziAlpamsnKLqZNv4CX5r3OmaefwtjJo7GtCEL5YFikc5Kc65JwBE4kiutJ0pkcRbEIpqGRQmAYJpnONJZlYEcjKCUwZH7woldo3WDdPZwIznpSSkzTpK6ujmw2S01NDYZhYJqH9jcIn34hISEhIQfHsLuFpbS4x4NdKoXpRChyImitAIFpOsGXZjDrr7QgkSzqDl7T2NjEvHnP09zcRCKR5NRJk4PlfY5DUSRYFqdVPjCOGaW0YgCdXU34rocwDKxoDMeKIKWPaVpIqYhHTOKRfOdDKhzbxLHj3cdp5uuMJ4PPtNZBnH9Dd4f37U7OI8QJIPNHTij2ISEhISGHpBCJrs9nRo+V3ttiz38CgCH6xtkrLyvloosuQmrFoOpBGIYRxLsTAl3IumcYoOH8C87tU2P1gBFEow7QExnP7Jud54D33UfT51h7ovfvL+wns9BDKPYhISEhIW/D0c70agLr2rJtBg8eDATD0FJKDMMILH/yQW20RmCQy3poJOBjmg7xhIPWhWMRvG/C3h2CI/mbhGIfEhISEnJIjoUvwP51HGy0AER3qPpozAbs/eqA0Kc84Ej8j0KxDwkJCQk5KFprUqnU0deT/y3e4bODFnw3cuKeYEgpSSQSwOFb+aHYh4SEhIQcEtu233mjg9BbnkU+34zupdUi7/yuxf5SXnhXsOIVfUPahoJvGEa/rftQ7ENCQkJCDooQglgs9l4fRsjbcLjTLKHYh4SEhIQckqNx0Cu40un8i+5lbvkfRC8Lv0+JPqUJrfm+SClDyz4kJCQk5NgQBO+RmOaRS4WgJ1aN1hqVX7cvCkvzRM92+7/qEfpQ7HtzJE6ToWtjSEhISEieXlZ8PlqfaVq9cr732qLPZ32+Qe+3te95IP2gPssKFF6D0H3LhRw/QrEPCQkJCaGv0ANC4OUkLfvSQVhZpVBaIpXMi3vwma/9IIENAi0VSsqgCg1ICb6LZdtgWrhZl01bduLK/H6kDH50UIPSGq3ydejQqj+WhGIfEhISEtIHpQI13ltXx5NPPA3kQ80KE8swQUlQCsMwsIWFiUD6EmEaGKaJ1ioYajZNsBxWL3+TroyLMC327NqJkgqlFFgWmBbIQOwNIRBGUIfKh+ENOTaEc/YhISEhIfQRVhFY7oYhiEeCpXeum6WtM4P2sgweXA0Y7G3cR2dXF0OrK4jGEuzctZtMzmXc6FrcbJauVArh5Zgz969MaXe5/MJpXHTReUgCS7N+104kDkOGVoMvcb0c7WmXTDbHsCEDC2H1Q44BodiHhISEhPSgC/9pNApD+ZDJ8qMf/ZAxk6ewff1bXHXFJYweP5FZjzxO9YCBVMw4i23r1/LKynV42iJmmWxcv4ZFry3ljFNOoTOdY+OGjUweUc1fHpnFZ/7um7yxaDFb1q1Bm1Fqhw3lyssv4Gc//jHDJ5zGlq3bmD5tGpdfPAPX83Fsk9DKPzpCsQ8JCQkJ2Q8NSDQKCwXax7ZMbvnYjWxYM54lby6hbNBQvFyO6669jngEHvrzH0nHKsCKsmr5MqIxh1OmTOGD117NvtZ2Lr/qagYPKiEetelI51i6aj3f/cZXERbM+tP9pJobicYSfOQjN9BUV8ejc57h8otngDAITfyjJxT7kJCQkPc9vdayC7od5qT08KUPnkd5eXnwmefiSxg1YiRf+fKX+c3//Jorzz+LisoqJk+aypnnnEoSmDP7MeLJEgCynW1IKbt9AEV+bj7nS5QyMCM2wjCIFZUgNHidbSTjUVxAGKJXrvmQIyUU+5CQkJD3NQcufQvWcQtKSkqpGlgNkRi5nBtsrTW2ZdLY1MKcp57BsiyqBg5kytlnM+uZl1izZj0Xnj4a27ZwvaBMTc1QnnjkEW768NVoYVEUizLtzMn87td3IaNJZpx9DsnKAWSzGUwTDMtC+j4WIDWhK/kxQOijzV8YEvI3hMr5GBGLeQ0r+Po/fpNHf3Yv6R3NpN3sEWWKCgn5W0Ln174HwW4U6XSaZDLJtGnTjiI73YFJZpT2MITJ2jUbaNjTzDlnn4Ydd3AcG+25eFKD4dBQ34QdtakeWAEI9rV1kepIUVVkE4lH8YRBzImhPI/G5haqSorw0VjROKYhaNq7F8+0GTygEqQknc0RS8TB98l4PpFYFIPQqN8fmQ9MVFdXRzabpaamBsMwuoMVHYzw6RcSEhISkifvmKcFCIPm5hZ219cxyZ3MgLIoWvoIx8HRgDAZOnwQAEpLlISK0gQVpYl8VRJLCECBJageNBAAUysQGul7VA0KyvvSwzJt4ol4UNayiIed82NKeDVDQkJCQvIEYm8aJlrDBRfO6P5GKTBMC1B9TG2NxhACw9ov8r3oFfFeCDSyO2wugGmZ3Z9ZpkEYA//4Eop9SEhISAj7z90LAa7roaTCcSIYZu9kNb1lWR/wDsQ7ynY4f/zuEop9SEhIyAlCYT5Wa31U2egOUTv7W9aO00sidCGkfd9ENeKgIW3z73WQ1u5gwi/e5l3I4VO4D4QQb+u3EYp9SEhIyAnGwcS+4Lx3dBXnf4v9PxR9Vub1cOD++tj04uDbvNMhhNJ/7AnFPuSkwsg79ZimGWTtyr8u/BwOR/rQPJnLnQjHeLKX623BFX73vqePWugPybsnvXr/N6HqvyOmaWJZFobx9usTreN3g4SEvPsYEGTgGhHhvOuuZvPmzVx7/hXv8VGFhBw/7r77bqZPn47rujiOc4S1HEoHjpU+HEy5DxxGEBw4lx9q/sHRWlNcXMz06dNZvXo1hmEEyYUOgXX77be/i4d37NBaY1kWbW1tRCIRotHo255oyOFjmiZdXV34vk9JSQm+7x9Hq+HYYkjwYoINsoGlq5ZTWVXJt77xTQpJON+xvGGQSqWIRqPYtn3Y95RhGHR0dBCPxzFN87DnU4UQpFIpEokEhmH0ax42lUpRXFzcr30ppejq6qK4uLjf59bfYxRC0NHRQVFRUffa8MMpo7V+185NCIHv+2SzWYqKivp1TVzXxXVdkskkUsrDaiOGYZDNZpFSkkwmD6ttaa0xTZNMJoPWmkQiged5CCHo7OykpqYG4LBHrg5k/2H3vvi+j+/5mJaFbR/pYHDfigvn/bbHfGI8ct4zhBBks1k+//nPk06nSSQSqHwmwmw2Sy6Xo7S0tPtan/BBdY7JPFXIScdyfxc3ffpmZt/5v0RT0JVLY9v225ZRSuE4DnV1dZSUlBCLxQ7rIa6UwrIs9uzZQ1VVFbZtH5ZIaa0xDIO6ujoGDhz4jsNw+5fdu3cvgwcPPuwyBWFrbGxkyJAhh3VuBaHZs2cPAwYMwLKsfp3bnj17qK6u7te5KaWor69nyJAhKKUOq30LIfA8j6amJoYMGYLv+++4z8IxZrNZ2traGDx4MJ7nvWO5wt+7q6uLzs5OBg0ahOu6h1XOtm3a29vJ5XIMHDjwsMs5jsO+ffuQUjJgwIBu4c9ms/i+z5QpU/p1jd+JgjWtlI9h9Ai8VjoIX9truwJv+2lv81xJMAKRlxrM8PHdbwpBdXbv3k0ymaS0tPSAbfbXRquzs/PdPMZjhlKKSCTSfbLFxcUnlAX6t4rWGtu2aW1tJZvNMnjwYHK53DF9kBxPVM7HKo+ze/duDNPEdT3qd+whcxgR9AqjRY2NjbS3txONRvsliA0NDaTT6X6LfUNDA9lstt9i39jYiOd5h12mIPYtLS34vt/vc8tkMv0W+4aGBlzX7Ve71FrT1NSE7/v9Envf99m3b1+/zs0wDHK5HB0dHXie1y9LO51Ok06nyeVyh9VJKNxfhX1ls9l+dxKklGQyGbLZLFprMpkMlZWV3SMux+r5JzRo6WFYNuvWrOC1199g/MRTmXbuuWRzLlHHQWvwlY9pWkhPIbRGaokTsRBa40uJ0gKtIOLYSAWumyYWi7D09SWUVAxkzOhh5HI5yF9TIQSe72NZFqZlobRG5nKAxo7Ggjp9D8s0Ma2377y/Hyh0qAsdUCEElmWRSqVIpVLU1NR0P7+tZDL5Xh/vEVEYrkgkEiSTSWKxWGjlHwMK1zCRSGCaJpFIBNu2Txyxt30MYXXfD4ZhEI/FwBSHLfbRaJRYLNZvsS+U66/Yx2IxYrFYv8W+sL/DpSCIhXJHcm79FftCuf6KfaFcf8W+cC37I/aGYeB5HrFYrF9iX/CIL1yXwxV7z/MwTZNYLIZpmoct9rlcDill9/UstNX+Tv+8ExoQykVYgt3b1vHGm8s546yzaW1P0dqVpSwRDeLqGGDnrX7DCc7BwkShEcLAMnqG6LUE04RYLIiQN3zUSCw7uHcjkUif/Zv5dqq1xhQCMxrtfm+bZlARPRrwficajZJMJrvvpcKUVsEgLjy/Q2/8kJCQkJA83QP4gEmqo5WOVBenn3oGAOmcz1tvrWfShLGku3Ls3VXPyKGD2LV7Ny0dXdTva+CSmRfipjM019XT2NREZxYuu+R8Olr3sXbdZqKxBOUDS0jGbPbW1eN1dbJ28yZGj5tAxDRYtuxNppw1lZqhg/EzKRa8+iZamFx+8fns3r6DTTt2Uz2omgljR3UPZ4e8M2G3KCQkJCSkG4EGwwLpMuG0s5kwZhT/8cN/Z8PmdURsi8cefgLpuzQ3NfLXZ/6K8lxuv+sOmlqb2L1zA/PmPUNHOsdPf34bUmuWr1rB8jeXU797Jw/c/xDVVYOY+/RTrFy7ijWbNvHr//kfioqT3P/ALJa9uQzbtvnTn/4MGmY/Mosde/awYetO1q1YzWuLFvHKa0tIlpa/15fphCO07ENCQkJC+iJMEFHA5LIrPsBpk8Zw/8OPcc11ZYHDpdDE4gmqKgeiPY/RY2qZecVldKUm8PSLL9GayjHl7OnMmHEBVUOGs2PNWmIDK5lx/oVU11RQWRynKJkkJeHcGdOZMeN81m/awbhxYxk/aSIbN+2gZddOdu/cQWLkqZi2iZCSZDTG1ddcx9ABZfi+hxXO2x82odiHhISEhPRBaxCGya7de9FuJ0MHD0Bg0JFqRZg+jfua2d3QQUNzA6YFHe2ttHZ0sGLZahAmpckELXvrQXqsWL6cYRUD0MKipaMdALezE5X1yeTAz6929HJZfOkCPq6bJZKIESkq4bTTzmLKpJEIYOWK5RR3dQGE8/X9JBT7kJCQkJA8BefEwOFvaM0gHnnkYV5Y0MH0GRdy5mkT8LJt3P/gLOIlAxk5ahiunyUSjfHgX2aTTbfyuVs/TmdbJzaaP/7m96RNm49++ENsWruWwYOrAaiurqEkWQwGZFQVAIMHVRM4jFvU1AzCikW57vqP8Lv7n+S5OQYfvHQ6NSOGU5qM73esIYdDKPYhISEhIX1QSmGaJvPmzcPzfMorKlm/fj2lZWVMnTqNqVOndW/bUb+TSKKEL956c15QJPU76ymvHsJnvnBLvj7NmIkTGTNxIlppLrn6Q732Ng605rrrrinsnZs+eROgGRQv4gff+foBx6cJLfv+Eop9SEhISEgfCkJaW1tLVVUVlmWRy+WoqKwACJYPCgPDEmBHiBeVkJMg/QyRiEU0EsNJJABw3RyWZaM0aCWDdflSEcTm0YHfv2EGyyUNA0MY+H4QsU8rhdb5ZZQiWO4oCIX+SAjFPiQkJCSkD4V1/LW1tQd8JwkCb6EBBcXlVXzulpvxAduMgZaMGDmaESNHA+A4vdbRm4VEVT1iXXjVewldISaGMAz6LBoL46gcMaHYh4SEhIQcQCFQUe+APYZlYoje4gtoga89DMMOVukLE600WikM653XwIfy/e4Qin1ISEhIyEHZP+qk7vW7W6QNgYXZZxthBN78B2wb8p5xwop9IaRlIVtVyLGh93WVUvb57ESgd65voF/57AthUC3L6t7+cM69EAa18NPfrHe981H3J+xpYX+HW6YQB97Pxx4v7P9wyh3puRXKHO65FUJ99i53OBQS2hzJuRWisBXO7XDC5fa+R/pTrvC3LjjAFeKZv9OpLY5iAAAgAElEQVQx9t629z7fnXz2PfRJQXvAm8L/+oAyIcePg+Wzt227ux0UPrdOVEeHQoNLJpN0dHQc09jQIVBcXNydJvFYx94+njjCIqc8GB3nvKuuDPPZ70c0H2c8m82+x0dy7DmZz+3tODb57A+fA3PO657M9Dq/hThYtvqQY0m/89l/5StfeRcP79ggpSQajbJ3715mzZrFzTffTEVFBblcLoyTfJQUst7dddddTJ06lQsuuIDW1tYD0sMW+vE9DVrvl9hSHNDYC1vs3/gP3C4ov/8jpee7/T8T3U8gU0EuotkVSdHQ2kRFZQX/8I1vIg8zn/3JipSSsrIy7rvvPtLpNN/61rdIpVIn1KjNoZBSUlJSwp/+9CdyuRzf+ta3aG9vP6mfBYXO97HJZ/82+8n/7rHYRc//WnQ3xoPdRf0dvj+87cNJgQIHy2dfSM7UexvIJzh76623TgyTrRe5XI6ysjKWLVvGjTfeyNy5cxk9ejSpVOqADEoh/aOQVWvChAl8/etf53vf+x7btm0jHo8fZOvD7bsfSR+/p1EfqnTfZp9/BLkSURLh1eZ13HH3L3jsv/9ArFMcVj77k5lcLkdtbS0zZ86kqamJJUuWsHv37nfMBHgikMvlGD58OJdeeikdHR0sWbKEHTt2nJTPgsJ0gZQSKeVxy2ffs0OFlH7gdCcMDEOgpEQQZNvzlQfCxDSMvFWvQRzY0T9k9fTt5Csp85764hBbHcEpAForDMRJ481/OPns98fauXPnu3BoxxbXdeno6KC+vh6Auro6HMehs7PzXRnGOnE41I196P5dQewB2tra2LZtG7t27dovlWqhXpm36E103hYX+Q5/330ULHojaHj5d6LXu8BWyNeBzq++FVAoI4K6g/o1ShgoITC1xFISgUIJgfZAtzk0phqwhIXMSXZu30OXlzmOwtZrzHK/CGT5J+B7juu63fnPXddly5YtNDQ0HDtr8D0cs3VdF9/3u/PDb9mypfuZcLLRW+yVUsctn33wB5UgNKbV9zr2WSJn2t1bAz2W/sGH4PYfvuvZRAet3zTNXreS6tPl1/kleH1HCkVPExN9nzq9RyN6VhDo7roOVu5E6wr0zmd/ML+kwhJKAKs/+bD/Vijkgi703Hvn5z4ZG/iRITj04Frv333pLfaWZRGPx4nGgh8lJVL6wXC5KXoloTDyDTFoNUr5GGZh/4F0C0ResRU63yMQGKA1vu9hmjbC6LEIlACjl7hLrZCeDIJvAKbtgBBY2sPWPoaWKCFQloGORYi6keA4MYnH4ijrQM/iY0f+Ouve11znX/bu0Lx3mKZJIpHodnpLJBLd+dSPBft1cd5VDnVuJ/OzoCD2xyOfPYBWPsKAdHsHf/j9/fhaU1JRysc+9lHWrH6L5194ka999Su8vGAB2/fs5Ytf+gLa9wCwDRsM0EojfQ8hjCBATr4NG0JgWBbK91EoTMNEGCY6lebRZ55j5oeuI+GYuG4OwzSCHPa9pFv6Cq18DMtCGAJfSlAa0zAxLIGvNEortFI4RiB4XekcOA4Rx8bQCt/3EJjYVuCgqVBopbFMG8MQ+NLHNCwEGql8TNPib7UrEIvFSCaT3Y60h+LEH8ML6ScHnwt/OwyhEdojHosQixWDELieT1eqEyHA89xuL2GASCRKLpdDGALPCx4Apmlh5ANpmBqUEniei2FpSsuK6cp6+K6P9IPZddO2EMJAGKB8n4hjESsqIed6aMMg47n4bhaJRioX2zQwhZk/wx7fgEBvj3cjLZgpupeJ8PadqpON98dZvn8IOugOHR1phBHnG1+7FSWyIEwWvLyAr331i/huhu3b9vDlr34piIbXa5pM+wphGVj5Dlew/t7AcvIWttYYltU3x7p02bV7F54KTIeIE+spi0Yg0QgsywAK9frYvQVOKSzDAEzo1ZF9eNafmTZzJuNqBoEQOIVjza9oMDEprB7UaCyzUKfANE+O6b9Q7EPeFg1It4tkscWLL7/A7NlPg2UwbtKZ3PKJT6PdLqoHDSDj+ciuDrRSLHz1DaZPn4F0OxkwYAC2FaGlrZ2M7+IIE9vz8bWgsrqarnQjP/rJv3HVhz/BuNqxFMfiYNrsa21HKYnvZSkrLmLV8uXMevgRzp1xPvWNDVx11UxqhgzCl5JopJL2VArX8zGFeo/633kHwAN2/rdpDYSEvDMKYVqYVoy21gwl5YqFixayYeN6Fi58gZamNtZv3MbixW8yadxQ5r/wIp05mHruuYwfN5x1a1bx9DPPMqy2lhuvv4Gtm7awYMECqofX8IErrmT2k3NobU5xwcUXMqp2MEq5WBETy7ZorG/gr3PnEKscxJXXXkUUgalzGIbFo08+x6Yt27n2ihlMmjSeB2c9yvbd9Zxx+jiuvOxKFr30Kvsa69m6eztnnzWV0YOqWb5sJdta2/nSZz+G43s8NncBFaVl3HDdTF587jla0j7bd+/k/AvP4pwzpvPkY3OYecXF5KTk5UVLuOqqSzGERmswTtB5/0N4dLxdP/1vY1jy+KB7vdp/ccnR1Xc0tRzV9db7/RxBeS1zxCIG69dtAGHxne98hwULX2HBgkVEbYuHH57FvAUvgfZ5evbj3H7n3bzy+hKiEYv58+Yz66FHaW1LYUejSN/DQmEhmPv0XBa8+AKLX1tES3sbhiGYM/sJHn9yNhlPozBwLJOm+r387re/pWVfE7Wjahk2dCTCV7z55hssW7GMuXOeobW1E+FEUEq/B/JauLhqv593uugn1kPj2B7tifEM0flxIt/z0Pr9s6JDCw14WI7Jzp07ued/7mHu7Kc589TTGD5sGFPPmcbZZ5/LyFGjOO30UyirLGNM7Uj27trBypVv0tbewXN/XcCN19/AFZecR0d7Aw888GdKyspYtWY1S1atYP3GbYwYOZpRtYNBazAFSrr42Sz3/fE+bDvKrj11zHvpNUwBGDH+OucpfBSfuOWTTJo8ifl/fZ6s6/KVL93KujWr2LJnN7v2NNBYt4fP3HIzz897gZLySsZOGMeFM86nMlnE73/3O5xEMVu37Wb1a2+wacNGfC344AevZsGLz+JpyYb1m0l3dtHV1cXa9VtR+dtV617KcGLcwt1YUBiyKbhCGKCNQ8436vxYh9AaIYKSPduJ/HsBKBAG0vdR0iPiOCiCZAbSy6GVxHEivWrv//Dy0RAsHdFoYeB5fjCHYxg4tkMwqCPQQgbXRphIqfB8F8s2cD0Px4kihNHniN1cDtsyMC0TrXvHdNb5UV0DLQrOZzqYs6b3krTAmUJJH8s0QBgoCvX0/Vv0DFEHn2lRcHDrPXysQRy9h64QwW6iiQoqqjWnnjGF8887j1UrV+F17GHjri28uWE7OnUVWmoyWQ/Xlzz66MMseGkJo2on89hTc/jnf/8eg4vjxC2bX/32PhavWMrZ54xGa59kSTG//OWvaNi+GbOoimfmv8oP/vkfSUQEma40vi+pHlhJqqOdP/3hXn7wna/zne9+mw9++BPs3LSdRW+8ybd/8D28VNdxiwmgCS6E67pIJbFMg4ht98wSdLcHUNLDQGAYTl8vCWEgfQ/te0Qidr7lGfm/ncq3gne7E9Bz/0HguZzNuthOBKEVSuawohF8DAQiaPv7HWPh6SHyrgpKHNqHWmgRPEcEeF4GgcZyot338v7HpXu3I3pawdFfpZ7adL7t5XLZwHNbCKJOBMsAXymKSkvJ5Vyk5yKEwQHPRaF71pj3Ovbe74OnogieOW4Oi2CZq9IiaGP5enqupeh2dHu3dSXYb5D8ZsLkSdx8y3XBF9KlvLyK8spKpG9SUlxEUdJh5YpXaGxoZdL4MTglxazftJVBA4cyonYUAHV7NiBEkFhn4IjBDB0xhrKKzZx++mm9ro9BNBIlk82Qc12GjxzJkFic6qG1BVc8du7YyTU3f5bqksD7vLm5hTPPOpeSogRTTj+F9vZOSisGMHHsEMoqqqiuqkZ7kpKSIsaPG4tjWGhfMbx2LCNqahk3poY1W7Zx7nnTGD5oAJUllXR25igtSVJeWUrG05SXVfT8GQtOhSeY0AMYGo2vfXztI6UGaQImUgdOIML3MRSgDZQUKCnwZfCAQgfRrnzpo/K9Xq0NpNQopdDSJR6LUF5egS8VKImQOYqSCUrKKpFaoLTGlxKlZI9PUx+O11XVmAK0l6WkOMGI2tEMHDwMbToobSC0gZISpXyE75OwLKrKy7Edh8qqKgzTRCqQUqG1j0BSWVmBHYniehqUAdpE6fw2vgJloLDwtUYpD6k9FApfKXytUEi0UERjwUMWDZ4SuFKgtMg7qvmgdVCvkhgEzipSKnyVFxvpo/3AEtH5rsTRGPeFkkopstkcqVQnpmWTy3UxfGg15ZXltHV0sWdXHedPO4/RYyZw9jnn8OL854EgGlpxSTFNzfuIRGO0t6VYtHAx3//+9/nCFz9PUXGSLdu3s2jxYiKWRTwSIRaLk0ql8L0c4ydNZMLEyZx+2umMHlWLZfgkI4qqigFcfMEH+MRHP8HevXXkpA4SZxwnCyzoICoGDqhkVG0t5RUD8bSFFjZK552RtIdWHrYTwbCj+NpAawPl+2jlo7RHPB6jvKIc33fRMvBpUFoE7cb3QUm01oHjkPTz53P8ni6CgjOkROBiGorBgwZhOw6ReJzi0kqkNvANyGkPqSQgUEoHMdABqfLHqHXgdyH9YKxDGyip0XnnTqUUKu9QpaWipKSMZHEZnuejlequV6n89oCPxlUKpSQale9cHZ3UF8ybwisDhWXA4MHVjBo7jprhoxCGhaE8HMtg2eq17OvoxLAsJEHKVu37oEALA6kVvvSQMphXVvlrIqUO2r9SSOmhdXCPlJeXEU0Wk/NU0HnSBNsoH1/5wXVT4EuJlsE27yaFdTGmhs2b1rNs6VrWrV1BS3uKpuYWMpk06UyG1uZGANZv2IjCoLyikp2793DKqafSsHc3ry5ayPZdm0iWVJBIFmGaBrUjRxJxHBobGujsSuV3GDzjWlrbSCaSVJaXo5VkVO1I4rEYMn9cEyaN54nHZrNk7SZymTaGD6th4UsLWL9hIytXrmbs6Foamxpobm0FoKlpH54v8X2fVxa9jPJcyksr0Z5i1MiROIkoe5ua6GjvAD9HU307th0jHrd5+cV5LFr0Krt2FVasnYAK3wvDEBrbNInGEhQlS1FKI7WH1C5FRUlisTi+52MIE8sMvLOdWBwfhdI+tiGCNX6GhVQalE8iEcWJRog6sG3Dah5/4inipdXYQhEzPJYtW87Tz81HmCZoRVlZKZZtIaXXbR0EHL+HnEDgeTmKEzFeW7yY//uDf+Ge399Le7oLbIGrciSKE9ixCIbh07BnM7OfeIT6xnYenPUknak0jmWQKEpiGGCpDI89PItddS1UVNSg/ECYfZUjkYyTSBTh+z5Cg2U4xONFJJLR4DoXFwejHIZCmLBh/UYsO4KUingsSklpaXAltCRiWRjCxjBsTMdCGQrTMolGY5QVFyF8F9u2KC4pCzpoSnevez1il7GC5eF34eBjCpO169YzcvgQ7v39PZSUlHDqKafT2ZFmX0s77e1t+L5LPB7ltFNP5dZbP8u5U89h1MgRuK5LrChBUWkRb615ix079tDWmqK8pIxoJMrFl1zCp2+5hSlnnkFVZSVKKtLpDK3t7exraaGzs5Ocm8b3s/iupiuVY19TA7apMbpHWo7tVFNgVSgslUNLl1kPPcQPvvfPPDn7GTxRRM4NnANLSivQvktJxGT37nr2tmSxnSJ8V1FaWoFjamzDY+3a1Tw+ew6llVWYjo2fy2LnVzcUl5biODbS9ykpKSGRSAYd5eNp7WsRWJFIDCOHm+vinl/dRX3dDtZt3sJDT7yAYSbxczlKiouJRqP4nk80Eg3C20pJxLHynVBFSVkpsXgC31eYho1l2iQSwbNEGAbFxSUY2iMeNVnw0iJeeuV1KgcODFywfB/LMrEtm7LS8mAkAU15WSl2NIonCx25o/v7irzIF0bHHO0hO5v55d138g/f/h4//fntdGQymI7Fls2b+cujj+MLG6k00ndxbIvi4pJAoD0fgUFZWTnRaAzP9zENE8t0SBYV40SjGIZFcUk5KEmxpZj/7FwWv7mKskFD8ZXMjxSZRKwIFcXlGAoMYVJWXoFpO3hSvquzPkKYgKKivJxzzj6FjZvWsGHTVoRhcu111xCLJamoKOOiC88D4OqrbqAzk6WxuZnzps8g4Rh86MNXs3HTZjZs3E5RspKPfvRjLHtzGc8/81famxr5wBUXUVwURD1EgxmNceGFF5FwbD550yfZtn0bc2Y/TkPdDiyC58+Mi65g1PARrF62nF2765h6/sVMmjSBV159jStmXkPScTht8njGjJ0AwGVXXEa0OMmll15KrrODVCbDTZ+6hR0b1vLcM4+zrW4Hl1x2CdWVlSAcLrz4ChxbcNXVM2ls2oeSPldfc1lhWK5n7PTEmoEDwFKeRyadIZWWdKVz1I4egbAUthSseWsNdiLJqBHDSbe1ks6k6cj6KGEwaEg5jjBob25l2apVjJkwkdJkEiGzbN64hvac4sKzJ7N141qenLOImglnk/AamTFlMm8uf5Jlqzdyw7WXs31bA28uW0ntqOEMrB5ALutiYbF/RLZjje9mqCgrYc4zz/Po7Ll84Qtf5OVXX+V3997DP37jazhRg5WrVmLGk0w5ZQyrVi7k8ccfoWLYadx//xNcMG0aXqaDN1YsZ9y4MVRG4IlHH6ZLl+JLi8EDk1gRcDDZuH49wogzpnYEXraTjlSaXal2pM4wanQtK5atIBqNMHrCCF6YN5+/3P8Y//ztbzN2zAg2b1xNU3uWsZNPJeE4tDQ2EUsMQCmPzmwzZeXFZDq6yHTuo7N9H5MnjmFP0z527N3AxAkTiEUjZLMZTNM4cJT0MNHCwvWgoqKU+S8s4DO3fJpkZTU33ng9+/as48X5L+FbpQwZPIAhI0YSi1o8/shf+PJXvsoP/+t23liyijOmnEHEsnDdLohF+eRnPsmdv/oV41cOo6piEAPKKvjMLbfw+9/8Cis5m0s+8OG8RRssLSorL6O4tATbtimvGICwE1SUlxONGvjJOMXFRRjKD+6aYzB10ReB73lUVxbxr//1E7bv2ctXv/hFbr/rD2zc2sD//aevsm3TKlau38yZk0aT7mjmxz/+KRPPuoRvfenz+LqD195YQWWFw+mnjuaxR5/kxYVvMGb8WGzLZkzNEDpaGkn7gnXrm6geUElVZSWLFy8mmihm/ISJ+LkMhjiOop+fqkGD7/vcfvevSGfbKBk2gYefmM/HPngNImexfMlqqspKGVkzhJ17GkgWJ0nGLBoaGygrr8LQHosXLiRWVsn4cePoam3B9Xy27GrHMgUDKypZtn41VeUxxk0YyfyXXkDiMHhwNfFYgsFVZXQ015OVJivf2sj4MSMwVZaFL7xB5dBRDB8+AplNYdCz7vrITre3fw7ETEVL8x5mPfgg3/juf7Bw/jzuuOsX3PbjH5KM7OLyC84jl/OxiuIkLEVTYz1rm7uYOHECCeGT6mjn5WWrqRpYyZhRI2hvacPzFNu2biWSiFOcLOatdZupGVjJ0JoS5j8zG7tmEmWDayiP+AwsLyXV1I7ratbVr2HShLF0ZnLMW7qM4bW1DBkykFy2C/PdUhkRGGJWPM5V132g++OXFsxn1eq3WPjSAj59y2eYcu6Z+J4mWVTMDR+9vns7KRXDamv5dCFFrtYMqanhs5/7bPc2tUOH5L/L7zIaZfq0aaAhWVbMTbfc0r2t0grDiqOU5PJLLuj+3Nc5Lr7gIi7Of+RLzemnB0KvFEyfcRYAQ4tquPmmj3eX++xnPnLgOWs4d/pUNFA+oJobb/pU768I1uv3vkZvfwn/1rC0UvzDN77GmAln09y0h5raar7wd1/ll7f9inRXjl3NTVw/8xLGDq7k2//+H1z90c/wwgvP87nPfZwxNYO4/Sd3MmzsKTw2Zx7f+Lsvsnn1K7y8+BU2NXns3TOT4YNqaGlt5Zm5c1i9eC7/9K1vkqgYRFVFPXXb1nHnHXdSVD6Ux554nBs+8THOOvMs/K40lhXMbWkExjFfQ6qI4KHdLI/NfZ7zrriOK66YycSJY+jMdaC14q5f3ktrSzO7Gxv50AcuZcLwSkpLy8ByqBpUTVtrMw/96X+pyxjc/5jix9/5KsUlpaxYvoyli18kmfD45nf/mT/+9j4a6pro6PI5+5TxfOojV/LNv/86FcPHceopY3n1tdfZsXkHjY0NfPRTH2fNuvVs27yBXds2Ur9rI8/NfZpE1TAemfMs//pPX+c/f/gjPvGpr9LRWMfv77+LBx97hO984/s42ubMM8bQ0bSb+x6bQ83Y03h23ny+fOtnKSlK4Hl+d8CK/tyjQoAVSZLKaK68+jqumHktri+JxotA+nz1W9+jM5vBiiSxVDDnfPcdPyPnZkjEbO655x5yOZeS0nJS6QyGHaEz53H6lLP5zW9/i9JprIhN2oPxI0cx45yp+BqSxcV0dqYQdoxUOsOtt94KaKQW3Hb7HRgyy5133I6vTASDOX3qmXi5rsCRpyD2x6gLLpXCsUxamhtZvfYtvvT3/8jlMy+jY18n9/zuAba/dT6//s3dbG/3KIpIPv6B89i2eQtmbDB7t2/nN3f/gpRSNDTv4Av/53MUVw2hqbGBpx5/hDeWLOMn//I9tqxdxZ1/eIizpl/EJRdM5/En51BXX09TW5ozppzD527+CLnOVkzLPuYhboVQFIKaoC2kzFE7qJSlixdxZnwgw2uGkEu1cttPfkp7zqelfhufvuVTvPzmBqKxONdfdSHf/5fv89933sP9v/kdni/Z1NzGVZddyJTRQ/n7f/o+Z1x8GWtXLWXMsJGYRNm27S3u/u2dlA2sYsmrS3jggftZt3Yrf7zrpzx03x95adlGTjnzTGw9jeeenk0Og2375vLhD32Iay+ZTqptH3bkYFEd+0NPazAJpsQGDx3JzMsv4czRA/j2v/6QVRu28tgDD+EZEf748FN89iMfZlipzb1//jO7OyTDB5bx7a98ml/86rf40QHs2bOVm264hphTzI/+87+44OLpLFq2kskTJpFNezQ2tvCHO39IZVkZS9au5sE/pajfs5H//unt3HnH/7Bz6y6mnjOBKF088PhTmEWD2PPok3zkozdywYxzyKba+i41O54IAVrhujnQYAiDC6afx9SzpmI6DqZp4XkKyw6mHGTORQsD0wp+lC/xPA/DMLAdB+1LXN8DgqVvSkpMywr2IwCt8Hwf24yAgpzvooXCtuz8sl4FhknG8wKfL8vAMG2ynoeWGtuysCwD35MYBhimiev52JYJUpHzfax8bBY/5wEKyzHQSmAJC2EEy4gt20ZLjee6YBgIQ2DZ9omm7QdgKN/FcSw+/smP86N/+y7b1r3J3DnPsWHTHn5+2+18+Qu38vyTs5GdHcSjcW759Oc5f8YMVq5ciTYsOlo7aNvXSWnJAITWlBU5jBk1lM6sx9JV6+hMZylOxvjv//oXrp15CY899SxdnoGNYv6zT7H09dexLId9TW2sW7sFoe18r1sFziwch3jPWmMZgkwmTSbnY0fjbN26hWxnB+NHDOW1V5eyZPVGfnb7Hfz9V/6O5574K50tLr4yyCqfjNuFY0kmjBlGeWU5y1dvYM/eZpRSXHXFJfzy5/9J064NvPD8fJYuW8u//ed/8e3vfpv5856jra2erPa44eOf5Dvf/CeGVFYzcfxoGhvq2LJtN1fOvJrTxo3g0vPP4eFHHqGptQMhLLZv3sre7VspKUqitInAxIlaCCdCLquZMfU8br/t52itaGtppXVfO44TwzStfGSt4NyP5IbVGCjh4PlBByweiyJznXi+T5cLESeO4efwtMTVEuWniTk26UzQeJ2ISXtbM0J6eJ7EM0y63AxKK4QRIZdROEqQ7cogsbAMg67WBkwtUVhoBL708GXgE+J5Pj42rueBdpFaIj0PW8m+AetE3vnxKFupVgrTtGjv6EQhSJSUsGHjJirKShlQHOOFuU8SsUwevP8BPv3JT3LFZZdy5hlT+NRNH2f5G6/R2tzE47NmcdUVl/GXx+aQlhalxcX88o7bmTb1HJ584nGceBLlFHPHL+5iQGUFf/rzQ2BFSeckS1a8RUdn13FLSNR7esc0TTq7uhgyuIaRg2t46i+PUhyJsmDec2zZvoX7//Q7brr+Gh5+/BEunnkx27dv5qm5zzJ96jns2bGNx+Y8i7bjdKRdVixbjnYzJJMJ/u1f/pXzp51LVzrDz37y/1Ayy5JVb6HNKKNGDOW3v76bqpJiXnvxBZLxJKVV1fz2nrvZvWMTc59fQCRRSmtbiuUr3kIqdWyWP/UKghQ4x5mk0zm2bt6IzLRSWRJjzjPzeHb+K6AN2lpa2bxxM88/8xxVAwfxxz//Lzd/7HqWvLKABQteRDgOLS37WLlqNS4O5WVl/PzH/8nESZOxLZt7fnkbza0pNuyoB8Pm7NNP595f3I5Kp3ht6WqEXcrIEWP49a/vZNWyxSxcvAgnlmBvfSMrVq1Fi8PP5ncsCPrKAicSxYlEsWwHYTtEkwlsx8YwBZYdTJ0JA+yogxOxMK0gWJZhmkSiUez8WnthmkQiUSLRCMIwMG2bPuFrBdh2PhCSAZGIQ9SJBvEzdN65EXBsi2gkEgTAQRC1bWIRB8sKjsW0TYz8GnvHNhFCIywTJxpBiCBuSDRiE41EMA076HCYhf3bwWC9aeDEojgRJ//ZiY+V7epE+pJ9LfsocUowtUXUjIJSZNId+LkcZWUVWE6cqFNEpq0L6XqYkQTFFYP48PUfp71T8fjTT3Pm2GreeuMZBo0ayykTJ6C7OojZBn66i662FvxchogdPMxty8aybMaNGcuXvvBllr7xBoOGDsVQ+bCnFLwej72zlTAM0q5BZWUlI2qqWT3Y0b8AACAASURBVLf8db72mY+y5LVFPPfs89hWBK3/P3v/HWdXVe//48/dTj8zZ0qml8wkEAKEgBBaKIFAQHqAEJAiRtpHUPT6wIsf+V3wg6hX0B9epSiiFxAICoJoCBhSaIEIhIQkpJE+qdNP3/37xz57z5nJJHMmBAxyXjyGnLLX3uu99j7rvda7vN4WGTVNRstSWlaBzxfCFmRMbCKRIMuWvM8/33yDUy69jlcXvIcimCiCRaKni3QqjWiJBCQ/oi2QSSdQtSTRihIsWSBaVoYiwKZVy3n5hWc578ILGDWylVRcJd7RCXoGQRTRkDl+0qmce/40xr71Jocc1ERP13aCAYWM30faULGxCEbCRMpLWLZqOTUNdVw27Qq2d6q8/PIsjjvycCZNOolEMokkuqQz+wIbUXTiiU1TyzHkgYiA7TJ5Cbm4RERMy8YnyU5AlWnhk0AQTUorK0mmE5h61olCt0Uk0YdoC/gkx1yHbSJLfmxbcvyqghN458Zii4IM2AiSkGfM7fPXO9Zo5zsnuvmTKUhJklA1nZqGZoLBMIsXLWLqD+7g8ceex1L8VFSVsWTlEkxDQ7Aturu66UkkMW0T2S9hyxKpjIaRzlIRDhIUBQxVI53OoJkCwWAJWTFEbcsYdu7cRbKnnbJYlMsum07WEEhkNKLREoxU16fEfy465MSCiSRoyJKEpgtMnXoJf3v9TlTdIBAJIfggpabRBR+apHDY2CYkK8XfX5rLL/77/5FO9lJWVcHlX72aibu6qQiImGo34ZJStFQcNZWktqGRru52fJKBaNtIloiRVlEzCQQ0RMHGEn3UNTaxrW0DaiZBY2MjN15/I0d/tI5wSakTvS5+sk2AVzwp99oSJGzLJCiZjB41ig/eWo+q6tRWlFNXU8s3brqJCSvXM6ahmnkv/JF4RvVoekVBpLauhmuvvoKNx4+nurqKTVuTlMRipOK92JZAbV01HTu24A/KaKYBgkgqpZLJqDkGOQXBF6C2qpxtmz7GskxGjxrDdTNu4KjxR1FeVYGhq/3oTz9d5GcT7DkE3V0u7WZEc9ML9jTZDPp5/rUGuQh9dNq7nWSvk1qfPvHiNPbY9POh1vMXfAWXuI6GAgR8QZ5/8SXuuOfnHP6liZx3zjkccehobv/P2/j9448xZepF+GJlZDUNnywS8PuwTZue3jTz31jIjh1ttDRU09rYSKysmkXvLqVrx1ZsLYVlmmQyKe6447+Y89o7TJ16CT4MstkMU84+D0kO8MO7fsicV2YjoWNbqseI7KT47P8HWxAEkAP0plSum/E1zGySW795C//zq1+z9MPVnHDMMUw47GD+8z++w29+9yhfnnoevmgI3TBRRBFL16isqGTrjk7ef/c9/IJOorcbRZZ5dc4rfOf7d9A85ijOPGMKJx57FPfcfRf3/f9/zulnT6G8sgY9ncUnmJTFIgQDfl5f8DqZtEayN0Fr00jiqSwvvvwqV151Na8tmM99P/8ZH636CH84xNhDDuaxP/yWV+b+A78viCLYWHYGHY1gJEQ8keTVea/R1dVFS1MdjQ31WKaFJIh9v5lPCDd9UMAEDATB8fOqqkYmo6JlVQRsdENFVVVSqQxYJulkD/fc82NWr16HzyejahkMw8S2RbKqhmVaWNksom2jaQa6riMJJpqRJZ1JoatZRMtGsEXy8t0cxS640vVNB5ZgY7n0vJ8AYs41oCNzxeVX8tqcV7nm2hks+mAJF02/hImTTiIQDjJjxtd44uk/IwZLaGlt4dHfPciRxxxBaVUFl1xxFa/Of5MrL7kERc+Q6u3hP777Pd5f+hHnXjwdwwafaGOZOuOPPILJp07kNw/8kgd+dT/xrnYkwY143/+wBTd1U8S2JSRJIaUaVDe2cNrkSfT07OCkU0+guaWZq79+E0//bR7nXzCNkTUjOHb8EZSXj2Dk6EM58ktHMeFL4/jFfT/lkd88SDKVwBRlMprDcKgofkwLAuEoNhIyFj40Nq1by7e+dStJNctJZ06hOxFHkgVU02TKWWfTWl/Nj/5/P+BPTz/lpb5Z+1XhCeiWiKj4UZPd3PH97/Pw75/k/Asv5eIvn0lLbSX//aO7eG7mUySTvZx51mQ623dy49dv4IVZczj+lNMZPaqV+35yN088/jiaqiMIJpqhIkgKgu1kssj+ALqeQdVVJFlixbKl3HTrd/BFyjhhwtGkkx0gW2RtmHLuBcSiMX581w/5+wvPowgGivRZRoMLuOmVluVkEzgV1XKvc3+WZXlZGZb35x4/8DjL+2739zaWlbtWrnKbdz3bOQ7LAtuhtbXzrmN57e2869mDfm73e5/LJhmkT5+Hv93u2BAWH2HB7L/Y117/Ta7/9g9oaa6jpiKKLPnAtti0ZRNKIERDTQ1qKkkqoxIpLUfTspiWQThSgpZVWffxeupqaqirLkfNJljf1kYgGiPkkwiIIoYl0tGTJBhUqK2to7s3haVnqIyFSaZUNm7ezsjmRqKlUVLpJOIQq3ZN0ygtLWXZsmVcf/31/PGPf6SlpWXYhXDcUrmZTIZNmzYRi8Wor69HUzUEYHPbZiRfgMbaWrRUnLRqIodjZJI91MRC7GzfQUK3iUQihGUB24KMDr2JBE2N9UiChCgIbG7bjCXLNNTVgJ6hN5EhGIoS8UtkUim27djpROoqfsqiIXo6d5I1TOobm9i+bRvxVJqDDj4IQctgahZbd8URFQl/WKQkEibVmyLoCxLw2QQCAXb1ZNm4eRsNtSOoKC9H0xw62z5Nv+dodZcb/5RTTmHGjBnceuutbN68Oa8Qjts2Z1Rz3HoEAmFknx9/IEA2kybR000kHEZSgkhKEDPdzeZN61j80Xomn30uptZDrCSCmjFQs1BWWko2k8Dn85FKZwgGA4BBb7KbYDhAOFSKmrVIJVXHhCs4aYq7Qbewowrv967jsaf/yDM/+S2ZzZ2ktewn5sa3LAu/309PTzdbt22noamVknAI0cqQzWZZ19bB6NYWQj7oSmTYtauD5voqbCQ+3rCN6vIoNdVl9PTEsW1o7+okEC2ntqaaeE8XqmFTEgmhoIMosX7jZnyBCE3NLWRSvSjivsega5pGc3MzV1xxBZ2dncyePZvt27fnceM7VhsJA8MSSMTTlJaEyBo2qYxGVVkIwzJYt2kH0WgZtVUjEPU4pmGRtnwE/D5kQcO0Yd2GTYRLyhnZWEeiq52MZlJSUkoqncREJhoKkerdiS8cxNBtMAx2dXVRUVVLZWmUrs4uDMVPOKTgx8TSDNZv2EJZXROVI6rIJnuQ88ZC0zQaGhq47LLLSCQSzJ49m7a2tmHNBZJtIFoaXT1xOnrThCIR6mtrwbKwNJX1mzZRXtNIVWUZaEm640m2daYYM6oFhSzZrMq6zduoqCinrq6B9s4ebC1DrDRMd0JFkgTCQT+dPUmi4QC2nkW1ZNq7u6ipqSQSLqG7owefIhMO4rgZszbrN26nvqmesvISUqkEUi4exeXGz2azRCIRTjjhBOcu7mcTv2VZ9PT07NdzFvHJYZom4XCYnp4eMpkMjY2NgxbCyYdsigrTrriCQ8a0UFs1gmRPJ3Yuh3vUqIOwDBM1nUX2BSnx+zExCfgDKLaAoWYRZZvxE8aRSaXpTqcQBInWUYdgmYazExEEBNOktbwcXddJJhOEAgoEo6Q0E9Hn44gjDyedSpFMJpEV+TMyUzmFUTKZDKIoMm7cODRNI5lMIkkShmHQ2joKy7DIprMoviBRn42ARrgkTEY3KRtRzwhFQdNUBEHCskwCkkRV9QhSqRSWaGGaJs0jR4Jtk05nkJUAJSVOkEjWsLF9QUaNOdQJgsFGtyyiFVVUKDKppEM3W+8TSSR6kaUg2D5aGkswMNAMHdESKImWIFoigi0QT6kEggpHHTWWTDpNVs0gS8p+HNPcrlqwsDEwzQyhUJQ331rEli2b2NGxg5raJq6++CLefmMea9u62Lazk8svmEImEWfH9m08//e/c+E5k/nLn56muaGR5tHH8MRjj3PshLG8s2wFZ511MfNf/CvhCJxxzhTmz53H+++voGn0OCZNnoJsmw5nw2dMWylJUq5udISjjjySZDJBNptycvvlAOMPG0MimSSVFQj4ZA4eNZKsqmKaJuPHjSaTydKbUvGHI5imyeiDDkZTVTKJHkKBAMEc855hixiqzpiDDsK0TDKJDhTF9yn/LhxrmomCIEJJrATLBlkyqYhF0AwLyxI4fMwYNE1HTaeQlSCmaKKIFtg6ei4v/NCxh2AYOol4D0owgux3XCmhUDh3LYNQaTkCoMiOGXJMVTWpdJp4NkugtAQsC8EWyZo2CDJjx48jm8mSibd/KmNhCgqGJBOtDFPVEEDXdbLZLKIoYokSY8eNJ5vNkEwmQBAIRko5rLLaSQUVRGxB4bDDDkNVVXp6ugkHFexAFN2GSMRZKFtAWSzqjLaioAAjKkeRSqXRM2lKS4MOv4IgoukmSDZHHDmGdDpNMt7rEPDkXGafFURRpLy8/DO7XhGFwa1wOJyFmOjzh7jqyq8wIhYhm0qg+HyIoohPVtCyWXTTQlQUHPaIHEeb7VQhE0UBSRBIp5MgGCiKjSwL6LqBaUpgy04UpyiiqiqWZfXVFLdtJElEFEXS6TQIQo557rMzVdm2jSzLXh8Mw0CWZYRcoQQtq6IbFqLP53p6PMIMSZKxLdBUC2wF23JW1ZZloaqqd15FUdBVDV3TkRXH1+xCEAQkUcyxduXxLudY2hRFydWs1lBkHyJObQdNd32FgmOCdU3XtpNzjyCQTWcREb0AvT7H2icdtFyRCdthETOMLIGgwpuL/slfXnyeE08+nmf+/CzvvrOIFUtX8NTTz3LmGZPYvnUDP7rnHtLpDE/88Ske/u2jxDs7ePHZP/P+0hUsePMtVDXBY888SdqwmfXC83y4+B2Wf7SMH/+//8YnBvjNo7/nod8/QqjEj6Zn94MwwxTdtr3nN5VKOYU9ZBlJFJFEkXQm41VeEwQRNWdRkWWZdDqTa+/cD1EUyWazWLbtRP/mOTgFQUBRFLKqiq4byPL+XKwVDkFwFjhOfx051EwG27AcfgDRRpAkFFF2uPVEAUWRczXWTUTZj46EKTgVw0TbRLZ1RNsc4N4VyGbSSAJIkoiFw2yJLeTy1SUyufH79MaiL+c+k8l4c4Eois71M2lvvpBzu6ds1rEWSZJ7TMab44bqoit/JptFlEREScq1Eby50VlcZgBn7IcuYet+Z2EbKrae2eOfpWewDI1CJgWPu8LO+ysEeUxedu4/p/2gB3x6nDUDLmEPuLTzN0zZ/sUYzIw/FETLsti+Ywe6pvULjHSiU91oZtuLahZy703RYbISbQHR85/afQ2H4SH2HoRBvvlXwZNfcNS7W6jVEqRcSFh+PEGuvOueziW4Lub+vF0uXIKPPJoP9wvn2JyCdQJLLCwhd83ciR2ftQWCmXfmPL+2kH++TzqmAoItQY7iVRRtEEwikTAnnXQKM669nonHT2TzxvWUjxjBMcefyJSzz2Tr9i2IgsTIujrOP+tsjhh7OFMmnY6lwytzF3DBtPMpKw9SX1dLuLSc2qZGqmurWbJ4GbFIGbVVtVx43kUcOW48ajqBT/kUAtWKGBJu+IPz+8jFbdiwxzIbCFg5siPRthxmyEGPcs7an/7JDckqohC4c4uJiCD7EZTgHv9EJYgo+/rPN3s8b+7/Qt5fQR2ycfmTBTcGoJ87MU9PuMfmwR7k1XDg6XHB6Us/IiUhX03ZIDhxP/bntMhNIZBtQcTvD7AnZSXkqnm5gyC4qlmwMXGUvXM/XYXnmHj7lk9Do38QnpRrZ+bqnov/0h+8kGPxc3fQ/aJObfBY/gbzH+ehj018qDHpi2+1c/UFnF20kHtv9Z0rbxVqeT8U9yne21L5kyj8HFVyjifdtgVs00DBYtHCd3nqj8/y3nsfMOVbM1j8wRIyukpb+y6aRh2M3z+XcQcfRHb5WnymzZiDDkW3RBa+8wa3fusKsvGtbN2wmQ+XvMfS1asoqzya006fxN/Elxh/xOF0vL2U0kCYoM/nsJsV9f1nDm8DgI1k57j88xga++3YsRBtA5f33xIEBMRBJ1RX6Qi41L12gb+XIvKhmzaGJPDw0wvoThso/qBDuZwHUZKw1BQjAiY3XnkOmOYgvl4nLgcEDN3KKU0RWRL7E8vsBc6ds5zZys7VARmw/+h7aHYP3RdwfNOOpaywaw5sb9sWpm0iiRKWYebq0udijfLmSMMUkCTx33ppKQ+XhcpTKbm7ZnmKT+x/lGAyfOQWDPkPgGCBvf9z7YeH/GSP3OIHd4VamDll4I5+IIOX85n7fzHvvH27HZcT3O2D14UcrFzwjjf1Dvrk7pd4/LxzOTn/omVSVTGCWX+fxeQppzPhxIm0d/YSrpXQNIvDxn2Jy6+4nId/8yBV9a2cOvF4shZcOH0aB23YQmUshhTxM/3Sy1j4+hzGH/UlmloPYdz4L3HOBefyi1/+gjGHT2B0SwvptIr4b1Jj+vMGZ1GZmzVyc4AtWIOqZLcGeV/boeYad+MAn65d998VTkS7LQksW72BtW0dKIEwuppFkiVcqldFUdBT3RxWH3UUqmXtRdmDnFen3q3nWLjW2Nf5xgbb8ojATBg+44ptIgg2sqAANpLsupCtvJ6ZCCgoklDgTP75xQFRz97Zh7oGFiev2v38i/B7301+hi+/W3HL7nuz2zX6JudP4sB33QW5SdwWEUUF07JoGTWK/3fPj9i+YzvdPUnOPPt8LEEhnUlh2hanfXkKF0y7BN0Qicfj7OqNc+TRE5gw8WRSiTi2EOBrX/0ass8PtkEqmaCjq5OvXHMt19/4DbK6STyZBFtHFOUvwqPxucG/847o8wMBRXbmgIPrSvjaVy5BUnxIooCqqjkSKofsJiAJvD1vFhYMmqVi2RaiYJNNpfnzzOdIqwa+aCnnnnceVWURUuk0siTh8ymAiK5rgGM1wM4VOxKdWARD05BFCdnnwzJtNF1DEp34C8Op64UkOfEQ7m/ayKRRJJFX5r3BuONOpKYsQiarIggQ8CmQV3HUNAwMXUdWHIIcwzDQNZVQ0E+mYzvvLP2AY088g9fmLeSMMycjCLoTtCzYiJikUlkWvPEeU6acjoiJpmlIkjSsbI7PAw4IZe+Y6snFBuR8gbaN6Pqj/8Xd+9SxX+Tvy4u18/7fd42+Ig6CbXvmtGFDsME2cm4LG58/RE9PiquuvgbblFm3er1DL+nzk0wnwBaQJR+2KJPMZOhJpJEEGVmRkXw+VE0jmwtotIF4PO5V6xNFAZ/PR08iQWdPHFl0AuJcs/FQIriuDtM0nQqO/8b+uKFgmk7lLze4zTAMTHNfrG8HHvYk27+LfIPBTb0zTdOT28bhhJAsKJXSnHxwCVkgkdAZES3Z7RzL3zQRLBthELu8bVsgKHT3JGjvTDDjuhlYkuBlVIRD/amK+ytGCeQ+a4AcyGUjWBaSJBKU/Ljm238uWoiAn4knH+0pbNu2UYLOdVasXEnzYUdSV+Zwknj9w/l9W6bpBE3mFiyWZaHIskcpnEzGWblmJeMmnM7yD1cz+fTJ+IL+PEtBEDWbYuWyVZx52mlIAakvzdi2C49P+Bci//nfW/DqgaHs83zQlthnJvR2qwf+eH9C7G/593zDP8me3oHlBbs455GwbRFZFhEkGdfAZ9smjmXQxsbxGUqiD1lx3BQ2TgrRQPOh86PNM+FaNpIsIyggW46Z1+oLa9iznDmmMVESicViKGqmoDx7QRDQNM2LxC408lsQnN2Toij71M7n8w2bHU3TtIJ3H5qmUVZWRigUIh6PU1ZWRiaXPfBp9TG/3XChaRp+v7+ga+XLls1mKSsrK5hzw82gMQwDn6/wlD5BELwFxXDbuROzz+crOKp6YDtd1z3eB/ceuotZCRM72wvAE7/9DW++8Qb/ded/sXLlKtrb26mrq+Oss87CVJPsadnsWFcdf3l5WRWx8hLPfL9zxzb+8dKLCEqYc867gEhAZs681xAEgZamOrqTKhu3bGNEaYhRra3MmfsaBx1yGKefejwfr13BB4uXECkNc9LJE1n0z3eI9+jEyks57LDRoKvYoszMPz9LLBQk4PfjVyRMw2D+rBdJWSJnnHs+QZ+EYGQRZT+L33+PN//5AccffSTHHjuBFUsXs/CDFXx50smURUtQgiFMyUesJIakqbz6zkImTjwFIxNn5erltI45lkgwik8SaN++mfmvv03liBGcfvrpWJb16bBW7ifYtk1JSQmh0NB1Ig4IZe+mHdlCn0nb+fyLgf0l/95oYZ2YPbvv9SeGmyrgal4xlxHg7PjdhYqVY9tzgq5c60IhkuWnEOSFb+0e2TMoVFXF5/ezccNGzjthMpJPGXKn507g0WgUVVXRdb0ga4CrMEpKShx+hT1M4INNGrZtE41GvXbu9QpRAtFolEQiMeRx+dfXdR2A+vr6ghWUO6G4fdyTHPn/5vcxmUz2+1wQhEHH1d2ZCIJAJBL51GVzF2WyLBMIBEgkEgVP7JZl4fP58Pl8HjdHIde0LItAIODUIEgmvZS6vcF9Lt0dZyqV8lI8NU3jwQcf5Ljjjstb/AmIkjO1jzlkLLphUlFZxTETnHsYDodBEHPBanuADQg6AZ/C+nXruO9n91NZU8K5F17CH5/5M2ecfCI98RSz//ZXpp53FnPnzuMb/+cbZOMdPPnk03z3tv/kxWefYMOGdZz75Qt5+JFHGXvYQTQ2NbN9yzZenjeH6voGWg86mJ72BK0tzY653+fnxRf/hilIjBlzMAsXvkXEJ/Hnp59GTfRgh0p48aWXmX7RuSD7WfXeWyz+cBWnnTmFUVWlbFz2Hn//+0s0jj2aWbP/wanHj0OSZDTTRDdU0FUWvfU2xx19HKnuDv757j9pHHsiumlgJHt46onHqGoew7KPVhOOlHDcsceg63pfyvgBBNu2KS0t5dRTT2Xx4sWEQiF0XffI4hwCsB7vGTsglL1rvs5XEn1R7//22/r9Iv/QlLCfwHS/G/pFFeQ+6q+c+rIx83IphNyEPmQ/+g6wc2k72HYuO8O1guz9JJIkYZkmJaWlXPvVazELoMw1TZOSkhJeeeUVxo4dS21trUesMlS7cDjMrFmzOPPMMykpKSnIhOzmZL/yyiucc845w9ohWpbFnDlzmDp1asFtpFwu+MKFC5kyZUpBsrnKafbs2Zx99tmEw+FhyTZ79mzOP//8gpQa9O1g586dyyWXXOJVTStEtnQ6zVtvvcXZZ59dkNXC3Rnv2rWLZcuWccUVV3iKe29w7/eGDRvYtGkTkydPpqenZ0iFYJomkUiEjz76iK6uLk499VS6u7uHbKfrOrFYjMWLF5PNZpk4cSJdXV0oikIyR7zljkH+eACccsopnHLKKYOed28LWSG3j1dVnZbRY/nadZcCsL19G4IgM/5LEwCY9cJfSPV0c8QR4xl9UCtrlvZy8kkn0dpUw7hDxyAEwjQ01TG2pZZkKk7bhnbMjEF9fTOBknJKKwwqykYQDClkMhlkIKuqnHf++cRCfpqbGslmM3T2xqmrriZcWU1FTQOGBT5RYM2aNUw4YSLjRjcD0N3ZQSAYoaq2npaqcqKhIKIAtiQi+2REDKpKyohGwghGKbER5RiCRSDoI9Xbha7rlNc0Eqmop7a+CRh8kX4gwLWcTZ06lUmTJhEOh9F1nWg0ysqVK1m1ahXTpk2js7MTRVEOEGUP5O9jd49X/yLg8y7/4L0VBh6xjwsOLx6hQJ57OReoU1FRwZ133kVKTQ85qaqqSlNTE52dnVx55ZUce+yxdHd3D2n+V1WV6upqNm/ezK233kpTUxOapg3ZR8MwCIVCtLW18b3vfa/gRYLbdvPmzfzXf/1XwW38fj9bt26lq6uLu+++uyDZDMOgrKyMtrY2vvvd71JdXT0s2TZu3Mjtt99OKBQqqJ+u0t62bRt33nkn6XS6IPeL3+9n8+bNtLe3c/fdd9PR0YHf799rG8MwKCkpYcmSJfz+97/nJz/5CVu3bh2ynXu/X3nlFebOnctPf/pT1q9f7+yYh2hXX1/Pk08+ycqVK7n33ntZs2bNkO1SqRStra38+te/pru7mx/+8IesWrUKv9+fIzAycv7wPmXvjvXbb7/Nhg0bOOuss9B13dvZ19TUDLH4cqx1hmnR1dODZYIoZKgsjYGu8eGS5XT0xjFtkVA4yvp163J9TdPRvguAro4O5FLHhdfTvhVLU3n77Xe59Jxz2dzVRU9PEtsyWbl6FeOPO4qA4tzngCzy178+zwnHHMPy1Ws5LxAgEosRiJZw4sST0Ezb4ckXRQ46+BDmv7kQwRdhTGWEispqRHkthx46lqqASPuW1fT29CLYFp3d7Yh+p1bBB++vpDuxnS3bd4Ft0tW9i2hJCaFQCRUjamltHYkvF4R8oCp7gEwmwy233EIsFuv3+fLly/nTn/7E9773Pe+zA0jZF1HE/oNrDjZ0nY2btpEpgBvfrWIWj8fZtm0bGzZsIB6PD7nT0zTNoTRNJmlra8POMSAOBdc0m0wm2bJlC5FIpGDFbZomqVSKTZs2FdzG5/PR3t5OOp0uWDbTNOnp6fH6mM1mhyVbKpXyaisUquwzmYwnW6FxBT6fjx07dpDJZNiwYQPd3d1D+uzdnfa2bdtIJBKsX7+enTt3DtnOvd87d+6kt7eX9evXs2XLlrz6EXtup6oqu3btoru7m3Xr1hXULpPJANDR0eFdb/Pmzfj9fjKZDJWVlZ5Lwt2t27niO1u2bKG9vZ1t27axZcsWduzY0eez39v9EBzirGhJlOOOOxJRAtNUUHwy11wxnZdemo1SUsbUCy8gIBicd965ANQ0NHB0rhTv2MPHI+YWTkcfeyI1lVWcf/65vDxnDuFYjNaGRnySSNvGDaxZvYYJ4w4HXeXcs8/iiT89x8rVazj3wqnIssL0y2zm2AAAIABJREFUadN45umnePSR33DEkV/itInHg5Zh7DEnsjNlsmDOP1CPPIwJxx/PkV0JnvjDI4yur2HisUdx7IQTCcsSxx03AUIhzjrvHF59/R1KK6KcctJphGWJCROORoyVccHUS3jhH6/xzhsLOOO0kznk4FGYuSDAAxGiKLJ161an0JIso+s6FRUVbNmyhc7OTgB27txJOBwuKvsi/n1hA4IoEgoGQRKG/MFKkkQ4HEaSJAKBgOcDG0rZSJJEKBTy2gWDwYIUlKsQJcmJAC5UIbpt3XbDUfauv7hQ2UzT/Exlc8/ttsv/bDiyZbPZgpR9MBjs1y4YDA7Zzj3W5/MhyzLhcNiTsdB2iqIU3A4gHA577dx++v1+p7T0gIBQ27YJBoOIoshll11GR0cHlZWVjBs3rt85Q6HQHnf3giCDbRMtjXHSycfk+u+4Yirr6rjmuq97x/7tr7PYtmMHHyxZzA3XX0dtUzOWaXH4kUc7/bEMjj/tTABKy8ppueH6ftf66tVXAWDZNqLiQ1H8zPjqNbv16avXXttPRsEXxDYNJp16MpNOPdn53DQ5+ZRTODnPdVHTPAqAyZNPAdumcVQLXxvV0u/cp+e+axjZwi03tPS7zoGq6F0EAgEikQiSJHlxK/nPcTgcJhKJFJV9EV88CILQL5p5OH5yV0EWOgG4u3xFUbxoardmwt765u4mXHeEYRhIkpTjXR+8v27K2cB2Dn/7nhWmGwDmThSKohQUcObmI0uShKo6tdYLiYAf2G5v4zFQNrdvhco2WPtCzLLuffP7/cO67+79c++zYRhefYS9XSt/7N2Mh/xsi8HuhXvf3MBOdzcviiI7d+5k4cKF3gJhzZo1Xr9cOXbs2OEU+hk06FKA3DkNw/DujxuM6lbS9Pv9nDZ5MplMhkAggGWDlQtoMwzTq6+g6xqy5MOyTXRDQ0RCVnwIgoWqqciSD1mWHC4dbFRNRRREJ2NHlhEBVdOcWhJ5qXWCJO/2e3Hfi7lUXfc7Vw73WRdFpzaL+zy5hYZcy5X7rP27oKjsi/hCwU2t8/l8npl5yDrQeZNqbW0t8XicdDrtKYK9Qdd1ysrKUFWVYDDo+a4HVqtyTbBu36qrq+no6PCKKtXV1dHd3e2lsg2Mbtc0jUAgQCwWo7293TvOPY9hGHv0RbuR5ZFIhFAoRCKR2Kv53A0Mikaj2LZNPB6nqqoKy7Lo7OwkEAjstZ0bm5BIJKiurkbXdbq7uwdt58oWCoUoKSnxxsTn81FTU0MymdzjPXQVrqqqhEIhSktL2blzJ7B3a4Gr4MrLy71Mgrq6Onp6eshms3u8lttXv9/fb1eVTqfRNG2P2R2u6dW2bTo7O/H7/V6sRCaTGbQAjhvIKIqil8KXb8o/44wz6O7u9nz6AxcbqqpyxhlnDJlK6RZlyocoiv3uVSQSIRKJeO/dsZVld4xtFMUZDwkJScqnZxcI5NO15wJy/f7AbuE9e3p+FUXp18eB792FjPvZYKVg3e8GyvZ5QDabHfIeWpZVVPZFfHHg7rpcn9aKFSsYP368t0vZEwzDIBAIYBgGzz33HGPGjGHMmDFeWstgcBVNZWUlb775JiNHjvT8reFwmBNPPNGp9jhI37Zu3cqsWbOYPHky9fX17Nixg6eeeopjjz2WkSNH0tnZ6U1groIZMWIEa9euZdasWUyZMoXa2lq2b9/O008/zfHHH091dfWgisqNmu/s7GT79u1s3LiRcePG0dLS4vmKBxvD6upqFi1aRDgc5qijjuKvf/0rgUCAyZMn097evkflVF1dzdtvv015eTmHHnooL730EpFIhOOOO46enp5+E7orW01NDatWrWLp0qWcddZZjBgxgra2NmbPns3o0aMZO3YshmEM7KqXjjdixAjWr1/PP/7xD0477TTP1z0YXN9nJBLh9ddf55hjHBP2zJkzOfLII2lpaWHXrl2Dyufev40bN9LV1UUoFGLZsmU0NzfT1NS0W169nSN8qqmp4dVXX0WSJG/8wuEwCxcuZOzYsU5mSV47dyxjsRi7du3ynof8HfrRRx89qHyD4bMPQBMGvN4D42cRQ8KyLKqrq/dqiXMXhQdumGERRexn6LruRb9ffvnl3HHHHQSDwSEDztyJ9jvf+Q7PPvss3/72t1m4cCHRaHSPbd0d3i9+8Qtuuukmli9fzvTp03nuuedIpVKeSdWFYRiEw2FWrFjBNddcw4IFC7j55pvZvHkz11xzDa+++iq33HILH374IaFQyLuuu8N+8803+drXvsbcuXP51re+xbp165g+fTrPP/88t9xyC1u2bPFMmflwSWjmzJnDjBkz2LRpk5d+NpjVwt1lz5kzh2uvvZb58+dz77338j//8z88+OCD/OpXv6K0tNQzS+fLFwqFeOGFF5gxYwYLFy7krrvu4r777uMnP/kJTz31FNFotF//XNnmzZvH17/+dV599VVuvfVWtmzZwo033shrr73mKbjB6ryrqkokEmH+/PlcccUV/OUvf+Hb3/6258IZDG4sxD333MM3v/lNNmzYwG233cbMmTP55je/yfLlywkEAnuUr62tjcsuu4w777yTZDLJkiVLmDFjBkuXLt1tXHRdp6SkhB/+8Ic8+OCDPPTQQ/zsZz+jrq6O+++/n2984xts2LABv9+/Wzs3a+Hqq69m5cqV3uf590lVVe/f/L/87z4bFMR1WcQ+IBQK8cgjj5BIJPa68YDh1DMooojPOVwSkoqKCg4++GAvwGkoM767S29ubiaVSlFeXk55ebm3Yh4Mrnn08MMPBxzT4ejRo9E0jZNPPtnzKbpwg2tisRj33Xcf55xzjpePfffdd3PttdeyYcMGNmzYQDAY9JSioihomkZ9fT0PPvggEydOZPHixQSDQS677DKCwSBr1671UrwGBsm5fuURI0YAjkl2woQJxOPxQf3okiShaRqtra2Ao1QuueQS7r33Xnp7e5k/fz7BYHA3ZerufEePHg04C6ipU6fS2trKzp07WbBgQT+58mVrbGzkoYceYvz48bz77rssXryYjRs3Ypomy5cv92QauLNRFAVd12lpaeH5558HoLa2dsicf0EQOPTQQwHo6upi4cKF3H777bS1tfHuu+8OusjLf7YOP/xw0uk0F198MYlEgkmTJnHWWWfR0dHRL6ZBlmUymQwXXngh9913H+l0mtdff51MJsOzzz4LQE1NzaD3wLVaPPDAA5xwwgkes54Ln8/nuRP8fn+/v/zvivh8wzRNGhoa9uqWcn+LRWVfxBcGoiiSzWapra2lsbGReDxeUKCdz+cjkUjwzDPPMGPGDNavX8+cOXOIxWJ73R3Zts1RRx3lXfujjz7CNE2mTp1KXV1dP8Xm/iAVReH+++/n73//OzNnzuSoo47iD3/4Aw888AAPPfQQU6dOpb293aPHzA/OuvPOO3nvvfeYPXu2F6x16623AuwxEDEYDNLV1cWZZ57JypUreeCBB3j00Uepra3t52ZwIUkS2WyWMWPGeDvqtWvXcvPNNzNt2jRmzpzJzp07d/Ovur7zww47zFvYrF27lhkzZtDc3OwFjuUvvPJlu+OOO1i1ahULFiygtrYWgMsvv5yf//znvPPOO5SWlu52L9yAvLa2Nt566y0uv/xyXnzxxb2m5bn56uPHj/fkBbw0JjdeYuACMf/Zqq+v92IJ5s2bR0lJiWe1GCifGzx38803M2XKFF5//XVuu+02slknVfTJJ5/cbWHojotpmsyfP5+uri7PL1vEFwe2bRMKhXj44YeJx+N7PM5dDBeVfRFfKLh53C5bXiETpKZplJaWcuONN/Lggw9y2GGHceGFF9LV1TXk7qi3t9d7fckll9Db28vdd99NZ2dnv9W4YRiUlpayaNEi3n//fRobG/n973/Pyy+/zLx582hoaGDmzJnMnTuXsrIystks4Jiqy8rKmD9/PqtXr6a+vp6f/vSnpNNplixZwi233MK5557LEUccMehuPZvNUlpayjvvvMP555/PxIkTOf/88+no6Bg0UMlVyolEwgvqe+yxx/D7/WzZsoX777+faDS6m5nbHXu3D6FQCFVVufXWW5Ekieuuu46urq5+iy9Xtrlz5/Lxxx/T0NDAXXfdRVVVFRdeeCE/+clPmDZtGsccc8weLRGuH/0Pf/gDv/rVr5gxYwYVFRV7XKS5SjOVSgFQV1fHddddx09/+lMmTpzImWeeuVtsQf64ZDIZjzpZEAQaGxu92IOBKXJuYOTMmTORZZn29na+//3v8x//8R/cdtttWJZFY2PjoH106wG8++67nhl/sLiFTwP2bu/sAa92P97ey/efNux+r6zderHnPrkFffOP6C/vvxKCIJBKpfjP//xPYrHYHq1V7kKxGKBXxBcKiqLQ0dHBd7/7XSzLoqenZ0iFrSgK2WyW6667josuuohoNIrf7/dSyAbLH/f5fF7g3Pz581EUhYMOOgi/308sFtstWM7v99PV1cWkSZN488032bVrF5IkUVlZydtvv82uXbswTZPKykrS6bTX51AoRHt7O9OmTeOiiy5i165dKIpCdXU1Dz/8MG1tbcRiMW/XPNDt4HK7H3744dx///2UlZV5fRdFcVDZ3PF4+eWXEUWRq666iu7ubuLxOLFYjHQ6PahZ0bUEuO0qKyuZNGmSx/Ht7mZduLJdeeWVTJs2jV27duHz+aisrOT73/8+XV1dlJeXe3INlM01448aNYrnn3+enTt3UllZ6XGdD7bQ8/l8ZLNZWlpamDdvHsFgkBtuuIGLL76Y0tLSflz4+XCj1vOfrQ0bNvDEE08giiIdHR27LUZ8Ph/xeJzHH3+c3t5eent7KSkpoaKigssvv5wvf/nLVFZW0t7e3m9c8s34v/rVr/o9Q/sX+cpjMFeXq/hEsHOhdsJQVSv6tx70OPeyHlumMPhnw4KdO4edO4eQ98cgojoLAzv/GO+V7dUz+VfHG+i6ztFHH73XzCD3uSgq+yK+cMgnyiiUr92yLNLpNJWVlaiq6immQoqYuD82l2rWrcg2mF/bDThzd4RuMFltba1n/h5YrtdtJ0kSzc3NCIJANpslk8kwYsQIz5IRDAZ366/bNhAIEI1GyWQyBcvmLjh0Xae0tJTKykovh3lvcRBuO9cdYVnWHqvUeWlDsszIkSMRBMHbPVdVVZFOpxFFcVDZ3N12MplEEARvoSTLckHploFAwMuxr6qqIpvNeou0PY3NwGdrb3ny7nVc2t6KigrPqmBZFsFgkO7u7t3cBu57l/42f1e3/8o4m4ABtoRtSAgy+dlx+RLs9s7yXu9dMefH4Xv61VWiXl0QE0wbCxlRon/Z2T2sFuz88wk2AgYgYhsigiSBYOYdaeeouAcTTqRPoXvVSw6oMm2CIBCPx72Ym72haMYvoogC4O7cXDKOQquc5UNVVadW916IcVzouo6maX20v4aBqqqDRp3nw420dolcXOvD3sruugrVJbgZrmz57Qf6pfcGl+Ck0DFxZXPJUgopRewqfHcn7JLWDEc291ru2Oxv5I+fruvIsuzFBuytv0OR9XwSWJYBSLTv2MHjjz3tac/+GSQWti1gGGDlFKtpOO4R07IwTRsbJ7ZAAGzLcjgMTNNRszaYpoUNGIaOWz4bwTlfOqMCEm++Np/Zr7ziXFPXnE26aZJvTjdMa0DfcgrddhYt8d4efvfo4xgGTn8tG2wbyzQAh1fBzsltmQYWAqoB2AK2aWFbZq7vjky2ZSMM8/f/aaHQinzynvJND2S4xCOqqgJ4uxh3B1PEviN//AzDIJ1O7zEn+YCEbmHLjmJ0J5h0JlMwN34qlcI0TbLZrCd7odz4brtMJlMwf7z7r3ud4dDluu2G0yabzWKaZsGyuUFun1S2/M/2hvyYCvc3XSg970DZhrqem2Y33Hbu/XZrKaRSqYJ+I/nt3F15Ie3cWgFuO7eflmWRyWQIhUJDkuPsK0xbIKs5e3XbFhCwMHWdrGYQDIcQAPdnZVkgyT6wTUSx757JkkAinSbg86HIMqIkOZtuwUaWRGxsZFnBWwEIJqIg4vfnLD22QCYXjyDakE0l8YfCuR2+hWAbyJJzrGlZSKKNLEu5BYiEiIRhpVE1E8EGSZawTEDE6YutI3sMgTlhbBu/LGLbIEruDh8EwSKTUvEHQo73Is/Q8K9CNpv1yiXruk4gEOj3O3XjT+Tm5uZ/ZT/3CaqqEovF6O7uBpwgmpEjRxKPxz8Fv9UXC26+tyRJxGIxWltbEQTBi/4+0GFrJkKpn+0dzmSo+BRGNo8suOpdc3MzkUiE2tpaWlpaCq56V1NTQygUoqGhYdhV70KhEI2NjcOuehcMBmlubh4WN77f7ycUChUsm8vk5spWU1MzLNmCwSBNTU3DrnrnylZo1TuXp96VzY2rGKqPJSUl9PT0EA6HaW1t9dLT9gb3fq9Zs4ZoNMqoUQ73eqFV70aMGEF7ezujRo3yyuXuDalUilGjRlFRUYEgCLS2tqKqKoFAoF/Vu/1LjuMYw21ELBzFbdsGgmDxzluv89HHGxFCPr7+lWt45smnWb9hM9Muu5R41y7+MecVKqpHUhqJMf0rF/HGa6/y7vL1jG5u5rwzTuWRJ/7I166dQXxnG/PffI0vXzCN3z34O4LhMJdOv5iKWABEiT/96Tm6trdj2yYNhx6GCbwyezYbt2zh8KOP5ZQTj0fPplECAVYv/4A//+1VqkeU89UrLmbV2vW8MOtV/AGRc758GiNHjsNUdSQZ3nv7DebMfwvJJ3LW+WfS2nIwjz30ECWRKOs2b+faq66kstTP/z75NMFoJTt2tXHN16+iobqel//2VzZv2c4h4ydw6snHYpgGsiQ5iwIBbNtCEPsWB582LMuivr5+t6p3+Z9VV1cDIP/3f//3Z9Kp/QnTNAkEAuzYsQOA3/3ud17qzb8Tl/G/Aq7PUdM0XnvtNbLZLL29vQd8MQgXkiWQ9VlsD2cIBoO0t3fw+M8fHlY9+6VLl6JpGrNnzx5WPftVq1bx61//etj17NesWcPPf/7zguh389uuX7+eH//4xwW3kSSJVCrFqlWruOuuu4ZVz37VqlX88pe/HHY9+48//ph77713jwFxA+Ga2z/++GN+9KMfDauefTKZZM2aNdx11137VM/+jjvu2Kd69v/3//7fYdWzX7lyJZ2dndx+++37VM/+9ttv71fPfvr06UyYMMGzVOw/OB5qy7JQs2DZCYLBIAcfNIqNW7ayePUKutQEHV1xLjznLEa1NPPrv/+d733/dl5/4302rFxPZud2/jF7FgcfeybLln1ES2UJtmmRSqYxsmkyqQSqCfGMxowbbiQS9YMAa1d8QDwR5+bvfIvHH30UvyKwZNkK3nnnXY6ccDTzXn+DUWMOp74iQnLrOubPe40bbv4mlWE/pLp45aVX+MY3bkFXu3nplZcoH3EwkUCQ7K6dLHhtHv/n5m/S29vJnDfmUVk7ih27urnh2hm8s3gZ7y5cxHlnn8yOnTu45zvf4YXn/syyZUvp7knw1tuLOObY43j9rbc4aOyh1FdGME0DScpx9Qufrf4JBoM89NBD3oJ1YD37X/ziF3317GfOnPmZdm5/wM0xdav9vPDCCwX5/IooDKIoEovFWLJkCStWrPhcjatPkEnaGWiNMnGKww/+29//blgmcoDVq1fv0/U3bty4T+0ef/zxfWr3yCOP7FO7hx56aNht9lW2//3f/92ndr/97W/3qd2+yAawdu3afWq3YsWKfWq3ZMmSfWr33nvvAXjP9KmnngrwKSh7wDaIhoL4AwBlxHu3Meul2Uw548t0ZXrQbYForJL62mrS8S7KKyuR5ACNIxvpbttFJpGktLSCEydO4syTTqE6YLJg0XuUlZWQNkbg94UwkKisbyBS4sfQDXyKTDqlUVvXAEB9XRWCKJKOp2hoaOTU005jwqmTqahw+PhTiSQ+f4CqkkBuHCwkSaayrASIEAkH0LQsQb+fTDqDJPuIlZYTKy0lGnmPZEqjddQYfKURKsoipDtDZDMqow8ZC0BVeSlpUaC7O0FNfRMTJ01iwikiFWUR9KyFooCqpZB8YQzVxq8ICJ9BNJxt2/j9fp555hmWLl3qZdHk45133vFey67f+/MG98H+9re/zaWXXspJJ530r+7SvxWeffZZVqxYwZ133vnpTCKfMt7oWcmNt/wfDho9mo8+XE5KzRTks29sbOTmm29m+vTpHHPMMfT09BTks6+qquL666/ntttuo7GxkUJ+V2752Jtvvpl77rlnN7rYodp+61vf4je/+U3Bbfx+Pzt37uSee+7h4YcfLkg20zSJxWLcdNNN/OAHP6C6unpYst10003ce++9hEKhgvopyzLpdJrbbruNhx9+eI9pfIPJtm3bNu655x4eeeQROjs7CypxG41GWbZsGY8//jgPPPAA27ZtK6iefVVVFa+++ioLFizg3nvvZePGjQXVs6+rq2PmzJmsXr2ae+65h3Xr1hVUz37kyJHePfvBD37AmjVr8Pv9ZLNZb6OzfxnxHH94wK+wadNaXpn9KuGoTFNTM8mkzpZNbXTu2oVgW3T39tDRk2D02IPp7tjK00/9jt6UQMDyU97QTDgcY/H7H1BTEiR2SBM11dU8/fQLWKk4iUwKyzDo7OhEN0EUJLAMRrc2MWvefBTFzwfvLubwo77ESRMn8N5bC1i2bBlSqJTSkiMJSCrVB7USeXcxv/3fpziktYkTvzSW2rpqHnvyGWRRp7pmBJXlpWzd1UZZ3QVUVFTy9FN/Rjcy1LXWMSIWZdvWTQAk00kSyV4sLHbt3OV8lszQa5qcNvlE3n3jLZZ8uJSyyhH0dMZZNHcel0/7Mg8/8ShXX/ctHnvkj9zw9WsojYU+BdfKgDskCPT29jJr1izq6+v7fbdo0SKee+45fvazn3lBvvJnRcSwv5FMJr2UEzcAIZlMfu4qFh1oyGazRCKRfqUeE4lEv6pWBzIs1UAOB0in016UcyKRIF1ggF48HveCoBKJREFmXU3TPKrXVCpFIpEoOIjNNE0MwyCZTHqfFQK3bSKRKLiNG4BoGEbBsrkLvU8qm/t+KLgBem4fCw3QG0y2QpQ94NUqiMfjBbVz77cbBOW2KySwLx6Pk81mh9Uuk8kQj8c9bntXPl3XyWazlJSUAH0pefsDTqCaDaLEyaccS088TlYXOOKIai66eBprV6/i6iuuoSwQ4oILzmZEeRkA3/zGDbS1bWLlhg42t3VAwMel06/g3Q9XoakpTEnmvPPPZ9G7SykrGUV1zQhKwn6uuGwqsgiiIIBuEK6s4ZqrrmLDxi185eprCYRClJeXMO2yS1mxeg1hXxAFEwQRRB8XT7uENxd9iC/gA1+Ay6/6CgvefJdgwMfxE76EphtccsUlEPRzxVeuZNGiJQRCQY455iiyms5VV04H4JDDxtLS3EysrJTp06cBcMwJJ5HSdCqjYaZPn8byVR+hpVOMGtPCeRecSygaYdq06UTDYS6bNpVwOJQbw0/fby8IAslk0lsU67pOJBIhmUx6i/Le3l6nnv3nxRc7EG6/89Nh3HrGRew78sfVfVg/T+NqmU4+qZSL+EUQvJKWQykNt863MKBNIe3ySWsKaZPfNv96w4HbrlC4KWgD5Su0j5+FbPljOdw+7qtsw72ee4xL5CPL8qfezk0xzL8H+X3f37AskCSZufMW0N3TQ1lZGZ3tnWzb2sYhYw+mobnOO7a1ydlVWrbGmjUf45cUPlyyjOMnnQFAZVUF55x5cr/zT5p0Yr/3o0fmzmcDih8si4aGBhoaGvr6ZOo0jGylYWRrXksRbAs54GfSqfnWXYvTTnauYdsWPsVH66iRgIniD3LSKbnvLJuAT2Fk60iwobQ0BqVOYNvIkS1YtkV5ZQXlgGkZNDU10tSUx2pY6gRXNjU6QZrNTdXeV5+Fsoe+5yM/ZdZ9zqBv/v58zOBFFFFEEUV8ZnAVxyWXXrrbd4aes0QIIMoSpmUiCRaiAIlkhlVbN3PixJM5YcLh6JaNCJiGDgLIkmMxMAyHGEoUBERJxDQtZHfRYwM59kbbtBHE3AZekrANHd12OQakHPeOhG1bHseDLMnYCBiGBggosgSYuch5BduyME0dEJFlH1hgmiApYNoGlg2iKGGbJrIkYVoOba4kCpim5mwocgsvK1ckyyW1OpBdnkVlX0QRRRTxOYNraRnIte/uJodr0nd3gbZte23zGRzdPP6+HaNDGGtbNmKOZc62YMKJJzMhd05NN1EUJy3NUcx9nHqyLDtJ6pBLW3NcbkIeW50gCIhyrl9Y2JbjVsjFvWNbdj+Wejci3rL7v3eHSBJzrJCCgCQrDmGO7aQYilIubQ5nAYJtIwpiXp+c64mCmOuTgI3tjYvrMvysChK5iwu3Imch97qo7IsooogiPucYrktnb+fJVxyFsbMJgAgCXs6/IAj4PKKaPjra/P/3Y6Ppp6yE3b9GGvBt/1f7hN2ai/0/GuL0wie9/ifAvrgIisq+iCKKKOJzDrcmQf5uv1CFkH/8wJ39wHPlWxIGWhHyr+fSILs7z/x2dp7p2203mFUi/9987Atb4GflP/+s4Na6GA6Kyr6IIooo4nMKl864u7ubZcuWEQgEvOj+4Si4gQrW+4ycMratQZX/UAuEA4GjY7iK/kDo897gulfKysqorKwsuL9FZV9EEUUU8TmGq2jzI7Dd3fNwz+G+Bvopf0mQCtrlu8j3KQ9VvGkoHIgLiH819iV7p6jsiyiiiCI+53CVqvsvMOxAsfxAPGc3b2PbFqZhosh9vntBFDEMLRckmOdLz7XND1QbWJo3H7srbte6AF5pWdtGEO39Ysr/d4E7tsO9v8USt0UUUUQRRexmmrdsE0SRYDgMNgiWjYiNbRn4/SFkJbibL959n//afT/wOoMpawuHkT/XytX3u+GLqug/CYrKvogiiiiiiLxduACCjSRaGFrm7KRXAAAgAElEQVSWNavWoukWSDJYKj7RZkvbDtq7UgiSgq5puXr0gCBg5NgSBVHEskEzjFyUvhNLYBiGk2Bn232lkC0bTTe9HH7DMNB0Fdu2nJS4AQuEorIfPorKvogiiiiiCE+BOr5+C1m2MVJxfnnvL1n18WbwB5AkSMZ7ufvuH7Ni5VrCoTClpSXEYjFHIds2sdJSysvLkUQRyzQpLysjHA6jKD4EQcDv9+d4c0QCuUqPkiRSUVFOKBRyeP79fqLREhSf4rknigr+k6Hosy+iiCKKKALoM+Gbtoks2KiaRmPDSFasWMuog5so98PqtevwB8NEwwESPbtYufIjgpEKRrW24JNtVn60nHRG46BRLZSE/Hz0wXv4IjFC0f+PvfeOkqM68/4/FTtOHk2WZqQREhIggQSIZJNkgkTOTjhgA8J4bYPX6/U5fl/2aA1rH7O22X1h7d/6YO96vZhkMhI5CQOSQAnlkRhJk9QTekJ3V3el3x/dVdMzkplqjdLI9eUc1FNdT9V9qrvvc+9zn/v9FhEJBenti1NaWoppGPT0xqmqmkQ6EefdtSspr65hckMjvXt7GRgYorS8lNKSohzj3cgiv0MV/I+1bXoOZEeAY6IhkUgQjUbJZDKkUikgK4QzUYV9jhZomkYwGETTNHQ9m5pzhIYmAqy0gayGSaVSbiFLMpUi5VEIJ5FIYJommqaRTCY9CbFkMhmSyaRr5wikjAU3hWma7n0KFcJJpVIF2Wiahmmann1ztnaN17f8Y58GRwjHsfMqhLM/38a6n0NtWqid83lnMhlXIMjx0audruue7VKpFIlEYoSdpmnYtk0qlRp3tXv+tjmHAEcUBCRZZihtMnnqdAKKSE9HK3JVMbv29rLgzHMwUoOYmSHaOnazbstKFn7mHMqjIi8uW8aUaTNpmjyZ5W++ydZNGwiVV9G+t5dv33YrD//uv/nWt79NT3s7zy1bzm23f4vn/vw0aSOFvmUjFy+8jD/85x8JR4q56oYrc78L3a3uz9/u97cM51mkUimGhoYQRRFd1wkGgyN+p07/LU8UNbPRcNpdWlrqyvtVVlYeySYdE3Cea21tLXv27AGgurr600yOLuS+zg0NDVimiaoqNDU2kUgnx2QDS6fTNDY2Eo1Gqa2tZerUqfT19Y05SEin09TU1BAOh2loaGDKlCmeAqJhGITDYcLhMJMnT6a4uNhz4DYMg1AoRGNjo2cbVVUJBAKEw2HPvhmGQVlZmetbTU1NQb6FQiGmTJlCOBz2HOyTyaTrWzKZ9CTCpKoqsiy7vhUVFREIBMZsY3FxMfF4nEgkwrRp0wgEAmPaOZ/31q1bKSoqork5K4ISiUTGtKuvr2fSpEnEYjGam5sxTXNMu0QiQXNzMxUVFYiiSHNzs/v5DwwMIMvyuCha8wlx3C1uNoi2jaQE0PQkZ515Ai1b1tE7UEdlfQP67l5MLUlRJIAuwKBm0Nvbh2pANCBz+eWXkTEEtu/q5Nvf+y49Ayn++/ePIhkGwYBCJqOjiALFRSF2te1h7dpNnHLKiezp2MWuXZ2UlFRxzdVXMnlaDfF47z4Dvr/1QA/ZZRDTNN2+Ix/19fWUlmYFfZz+W/7lL3952Bt5MJDJZKipqWHFihX09fUxb9484vH4hFFnO1phGAbl5eW8/fbbtLe3U1dXR2dn50HWyj50EE3QQwJbzC5C4TA9PT08/tB/YzB2Z2iaJiUlJWzcuJFHHnmEd955B03Txpw1maZJNBqlpaWFhx9+mNLSUk8ZJtu2URSFHTt28Otf/5pAbv3SC2zbprW1lQceeMCzjSzLDA0N0dLSwv333+/JN9u2CQaDtLS08Nvf/pZoNFqQb5988gkPPfQQiqJ4aqczO/nkk0/41a9+ha7r3ni/ZZmBgQF27NjB/fff70p+jtXGQCBAR0cHmzdv5mc/+xkDAwOesh3RaJTt27fT0tLCfffdR19f35iDSdM0KS4uZu3atcRiMe699156enrGtHMIVN5//31SqRT33nsv3d3dqKpKPB7nhhtuoKmpyfOgb3/YJ3jaFpItYGYyJBJxJk+p5p13u1mx+mN+8KMf8cTmZwmU1fDoo49TPX02l1xyEl0tm7n56quY2ljPff+ylEuvuAE5GCIWjzOQNNBSGopkYWYGCQcDJCxIJpOATbSohIsvuYyryqJoGZkVb65GtzIM9vciCvtW94+Gs65/tIrQHArouk4oFOI3v/kNqVSK4uJidF2npKSEdevWsX79en73u9+xd+/e7GB4ouq/C4JAKBRCkiRUVSUYDBIMBv1gP044MwZVVZEkiVAo5Gm2c7RANGzkkISaUbN7dAUBVVURGTvVaRgGgUAAURRRFMUNvmORk+TbqarqPruxYFkWiqKMsPM6Y3HaVYiNJEnu/bz6ZlnWiGdyoL4piuKpnc4s07FzXnvxTVVV1zfDMMbsCyzLctvm2DkZgk+D83k7srOO3VgD4nw7SZI82zlFbfuzc57RwZzpCoKAIErYtkhlZQW1NVVMaz6OM878LBWTPuGUWbN4p/wtKqsmoQZm8Pq776FZEU6fM5sPVq1m+fLnqKgsp6mxnvjeNh568AEq62eg26BGg8w+4Tge/Pd/I6CooIhMmVzPtOZGfvOb/6C4qoIzz76QcDSIINooioxumAiS5O7BEwRhxMDG+Y5alkUmk/mbCfjO5+58f4LBoNtn76//lm+//fYj3OTxYc2aNVx77bXMmzfvSDflmEJVVRUrV67k+uuvP9JNOSB8ZOzm1bdep7y8nCVL7igojb9hwwauvfZaFixYUFAa//333+eLX/xiwWn8VatW8bWvfa3gNP4HH3zA7bffXlAav7Ozk+3bt3PnnXcWlMZfuXIlN998c8Fp/Pfee49bbrml4DT+Rx99xJIlSwpK47e1tbF161buvPNOuru7Pafx16xZQ39/P9/5zndoa2vznMZftmwZL7/8MnfddRctLS2e0/h/+MMf2LhxI3fffTdbt271nMaXZZm+vj7uvvtutmzZMiKNbxjGuILcyHV/C8sSSOsC21t2UF5RyiN/egzLhtLSYh7+3cPIsk1PXzcLTj+LmqaZKMEiSiIhjGQ/V1z7BZRoEUWRKBdecD6nzpvJwBA8/efXGNDgoksWc/K8QQJKgGAkiG2a3PD5m+ju7ka3DIpKKrj55puQRRvDMLL77nMzdxhZQOcE+vb2diRJoqGhgXg8PmEykeOBLMtomsZXv/rVfdL4c+bMIRgMcuONNw6fP5EL9Kqrq4nH47S1tTFv3jy6u7uZqJmKowWaplFZWUlHRwd9fX0AdHV1jdkhHS2w0gZyeZg9e/YgShKZjE5na5vnAj3DMBgaGqKjo4OdO3d6Sus6hVfJZJI9e/Zg27bnIrZQKEQymWT37t1Eo9GCiu1SqRStra0FBftYLEYymfTsm2maxONx17d0Ol2Qb6lUil27dhEKhQoq0HN881qg5wxkHN/6+vrG7PCddHx7ezuJRIIdO3bQ1dU1pp3zeXd1dTE4OEhLSwu7d+8eU5gkk8mQTqeJxWL09/d7tnOK+Hp6ekbYBQIBBgYGqK+vL4gad3/YVyZVQhAVBgYGiMf7SKpqdq882eUZyzAwjAwZS2BSVTWCCGbGIBgtpaG0krSuo2dMMqJF5aQaoB8tlQAhSEY3qa2pxrZzwdyy0CyTSTU1YNtkDAPLtMG2sWwhTyRv3wxGOp2moqKCtWvX8thjj/Gv//qvlJSUkEqlCsp6TUQ4lMS7d++mrq7OXQKrrKykra2NeDwODPffE7ZAz4Gqqu6PJRqN+sF+nHACYjAYdGfCkUiEifI9sRQDUZAJhUIuP3g4FAJJGDPYS5JEJBJBkiSCwSDhcBhd18cMNpIkEQ6HXTtneWksOAHRSbd5DYiOrWNXSLB3Un1efTNN87D65lzbscs/VohvmqZ5CvahUGiEnZMCHauN4XDYTflHIhHXR692iqJ4toPsbzDfzlm2HK10d6BwlnSGZ8/ZwcnixYtH/G5crXhRxDJMenp7sE0b2wDIBm/d0N199KIokUxmUAMhbrnlZhRJQLAF0ul07j7D9Lyals6m6gUQhKxmPO56veWen5+FcJZ5MpkMX//613n77bdpbm7mlFNOobe395ie4TvPLhQKEY1G3WAPjPgeO/23v8Dtw4cPHxMc4xHCcc7Nnzk7xW69vb2YprnfAYWAgBrIzp4FUXAulv0nd4YoCti2iioJBIMylmW7AVzYhwpXcI9lY3n+TH6UGl/utVNLkkqlqK+v53vf+x5f+cpXCIfDzJw5k97eXnfgfyztn8//rL3CD/Y+fPjwMYHhFKylUqkRgjiFBLf8QYLz7+i18dGwbMvlsxitmjesY++cbefR3gr7DdzZIYJAviDO8HX2zVzYtu1yPwAMDAwA8POf/5zvf//7AEybNs2d4R8rKX1BEDAMw82OeIUf7H348OFjgsJJazv8As4Wx4Mxk92f5K2D/GP7k7d13vMqgLO/e3s5L5VK0dTURGVlpVtYWVpaykMPPcQPfvADKisrmTNnDt3d3S4V70SHE+wLKegFP9j78OHDx4SFQ6wSjUY57rjjjnRzDjsymQyqqtLQ0ODyPwwMDFBRUcFPf/pT/vmflzJz5kxOOOGEI9zSQ4O2tjbPgzo/2Pvw4cPHBMPoGbWjb54/Iy50Zu/OvPNm5pBLrruzcmc9PruuLuROsMmuwWfFcJzZu4BNbgHethGE3DE7v13jm2mn02lUVSWTybhLEYqikEwmiUQifOc73+UXv/gFS5Ysoamp6ZjZh+/wWBQCP9j78OHDxwRDvjysE/jHQyjmrJbnLui8cA/qpo5oi1l+esAWbDLpDIqsIIkiaS2DrGZpe2VZQsgJqlpkpVV1XUeSQRTE7JHcDW1shP0I3IweqORz4juFfACiKLn/Oq9DoTCKIpNOZ1lWv/KVr/CLX/yCn//858d0df5Y8IO9Dx8+fEwwHGwhmGxZHJCboecrzBmWjSJlZ5G2aSNIAoJtEHTIhywIhJwgmiv0I2/ObuPOQi3MfXTVswF/+J77y0jkb7Xbt+UgiTKDQ4MArFu7npPmnMTTTz/D888/z/z58ygqKnJFnf5W4Qd7Hz58+Pgbh02ugl4QRibWLQtZFNm2eQupjM6cOSdimRp2JsNjTz3GjFknMrNxGk899TTzzjiL9s4OzjjrNEIBhWRaR7AMIqEQqz5YSc3UqVSVlyBbBqISwLIt0rl94UFVwTR0TMtCliQkyVtQdrICuq7T1NiEYVjc80/3cOEFF3LxJRfz4erV/N3fffsgP62JifHRLvnw4cOHjwkPwc6f3YNl547ZBqDxyisvsfyNd+hPpRClICtWfEA6rTHv5Dk88fRz1E6eRvP0qcyZO4eAqmDbFtGAQiRHGLTi7TcZHEyiSgqiEsC2dURBIKQGCKkBLECWVQJqEElSsvvxPcDJbgQCAV5ctoy777qbf/u3f2PnJzspLi4mEAzy2muvA94klo9l+MHehw8fPiYwDg5ZjEA2HGRn9pIAlm6BpLJz3Roamuppmj6DzR9vBeD1N99GQGTLxvWs27iZeDpFxrbo6uhCMExE2+D55S/x+ONPYPX30FBdRdvuPTzxzIts37kNQVBIDQ6w/MUXWfb6q0iIbN64jVdefIstm1sRRQHTHFtdUQ1klw/OP/98SoqL+fsf/D1NTVO46KKLePRPj3Lnt77Fs88+C+BJrfFYhh/sffjw4WOCIX8N+6Cs3QvDdXliLjVuC9mq/O69vZx66mmcc/bZxLpiAEyaVIUoSpQUlVFeXEwwIJBMJXn2qeewMwZPPvUkg5rG9ONmIqoB4v39bN+xg6JomCefeAyweeRPjxPvi7O9ZRurP/6YD95fw46W3VRX143w8dOgKBK2DfUNtfzk3qU0NNSRSqVZvPhSgqEQ//bv/86SJUty5/7trtfDBF6zd6oqHdlOYMLIsB7NcJ6hoihude9EqmAV1WybFVXJbfcBRVFRbHPMamVHg10URWRZdrnIveiiO/KqiqJ4lnN1zs+380qB6dCbFmKTfw+vvjnnHqhvThu9tlOSJAzDcO28qrntz7exOnfnXEeq1qud83k7do5NoXZe72cYhvtZOVK+jp0XmWJPGFGOD7ZtIikWGDqr129nZ0+CcFEJ76x4g8sWL6R55omUFgeomdxAXU0Np59yMqXFEeqqqhjs7+aTndu4++4fu9cTVJVzLziPWY0N7NjyIR093bR3xjjphFmUqhAIhAhFyzj7rLmUlmXT+E51/VjtFgQwTRstpeW0DrJ92G233kpKSxGJDOtkHIvI/w7lbz90fjdO/y3v3bv3yLRwnEgmkzQ1NTE4OEh3dzemadLe3u4H/HEinU4zefJkenp6XPrJ9vZ2wuHwEW6ZN9gZE6ksRGxvDFEUMQyTvXu7SOnpMYOGruuubGRvby9dXV309/d7srMsC03T6O7udvf9jgVHiMVRQksmkwUJ4WQyGfbu3VuQEE53dzeapnn2zTRN0um06xtQkG+ZTIZYLEYwGPQshKNpmutbIap33d3dpNNpurq66OvrGzOImqZJMpmkt7cXTdPo7OwkFouNaed83o4aoGM3lgiXrusIgkB/fz/JZJKOjg5PdpqmuQp3jiKj005N06irq9uHsrYQZPfCZ4vdBGdLnJVBkFRWfvQhMU1i5qQGVKuf8hKVlevW0T+UxjKSAPT09TLY10NJUZCenk6KoyFKohHeXb2GWdOmU1YaQMtk0DMaRiZBMpEiEIgQjoQ5bvp0pp80EwWZt15dSf9QHzAJUfToR+40SRKIREPuoMWysv9GIiEMw0SWJ/7e+v1BEAScGC7LMrquU1dXRywWY3AwuzvB6b+FRYsWTUj+QMMwKCoqYvXq1VRVVVFbW4umaccEYcKRhNNJt7a2Mjg4yNy5cxkcHBzXHt7DCckSSMoG3aUGgaIw933zh/yfJd/HlsZOd1qWRTAYZNOmTdTU1FBcXOzOMseyU1WVjRs30tTURDAY3C+X+Gg4YiObNm1i+vTpyLLsOSVr2zabN29m9uzZnm1EUSSdTrNz505mzZrlyTfbtpFlmU2bNjF16lQCgUBBvm3cuJEZM2Zk92d7pEk1TZOtW7cye/ZsTNP0FMAc33bs2MHs2bNdNTgvvg0ODtLe3s6sWbNIp9Nj2jmfd29vL729vcyYMcPToMTRXnekeKdPn04ymfQ04AqFQuzZswdd15k2bRrJZNJt+w9+8AO+9KUvoev6AaaqR03rAaw0iDJr1m2hom4Gkyuzv/+Bnj180jlIYsAkEjCZM28uTz3zAmedOZ+K8nKefeI5rrr6Uvr6Yjz8x6cJB8N88brL+MuqlcycczKNdTU8+vgTXH7VdfR2tPPEo4+QkQTOu/AiBno1GuvraJ5efwA+/G3BUb3s7+9nyZIl7Nixg0mTJqHrOsFgkM7OTrq6upg3bx5DQ0PIsozQ3t4+IYN9IpFg+vTp3HrrrSxcuJArr7ySjo4Of2Y/Tjgz+4cffpgNGzbwy1/+ku3bt08YPXs7YyKWBnmzbS1Lf/oTHvnJr2lbu93zzL62tpZ77rmHxYsXc+KJJ3rSfNd1nYqKCn70ox/xzW9+k9ra2oJmv/fccw933XUXkUikoJn90qVLWbp0acEz+wcffJClS5d61rMvLi7mxz/+MXfccQeVlZUF+fbjH/+YH/7whwXP7P/lX/6FpUuXFjSz7+rq4qGHHuInP/kJ8Xjc08w+EomwdetW/vznP3PPPfewd+9eTzP7iooK3n33Xd577z1++MMfsmfPHk8z+6qqKp5//nl27NjBXXfdxa5duzzN7BsaGvjf//1fBgYGWLJkCbt27UJVVVKpFLW1tZx77rnj4sN3yW2cmbGhI8oKb77+Djt37cHSNRRBxxIEJjfN4IILPpu1s62cHG32Ku60WgBGH8977ZDt7Lct9nD9wLiwnzHMsQIn2Hd0dNDe3k5FRQWKorh92PPPP8+yZcv4zW9+4/bfcl9f35Fu9wEhmUzS39+PpmkMDQ3R29tLPB6fUOvLRyMymQzhcJihoSE0TaO/v594PO6pgz8aYGdMBDvA4OAggiBiWhYDAwOkzbFnerquEw6HyWQyJBIJBgYGGBwc9BTsnfXloaEhBgYGXF3pT4Npmui6jmEYDA4OYllWQcHesfNqoygKQ0NDGIbh2Tfn2o5vqqoekG+6rhcU7J02es3WKYpCIpEY4ZuXYG9ZFolEAl3XPds5n3cymSSTydDf3+/6OJZdMBgklUqRyWTc+41l5/wONU0jnU67dk6wr6qq+lR7L3ADvXsg+8xnTJ9GfV01kixiWyaWDcFQNEuaY9qIkohlmQhitqzPMo3sWrsNpmWCaCMKOdU6QczexzIRxWzAt63cFj9RxBXGPVhStMdooM+HIAgMDQ0hCAKqqmIYBoFAtv/TNI2enh63/5YnSnp2NCRJcgtdRFF0i1cmqj9HC0wzW8jm6CU7ryfKc7UtECQZUcp2HoKQ0362TU+BzfE7/zvl1U4QBNfOS6obcK99IPrUzv28wvHF0T734ptjl29TiG9OGwspPHSKDwtto3MP53UhdvntLOR7Ukg7HV34Qu3yP7d8O68+ekZecBSlLKVt7eS6/Z5qAYLkaMpLeXYS2aAtIomSy44n5JH1OIFdQEAQ88ly/wai8yGA0087y4D5fVh+/z0xenAfPnz48HF4IYBpGFlqXnIB27IRRHFEwZs9fHr2//Ywp/7+Q7mwz3s+Dj38YO/Dhw8ff8vIi9Y2NoITrHOzRPK48kcvg1sj3iEb6Edc+K8FdD/QH24cmxsPffjw4cPHgUHIezFi7737Kv+PPJNRSnWHpHE+DhT+zN6HDx8+JjDGXdAm5L8URh0fZswXhH0NREYd+2vX8nHE4c/sffjw4WMC4qBVredguyK3+9yJv/IG+5vlD8MaZWQPH7OHj4wXw3K69oi/Dh4OxTUPP/xg78OHDx8TCAdTxz4fQm4WL9jZ4GaTVb+zAdO0sIyMG9iHM/p2Vh4XME0D28ptr7TJbo3Bcv82Dcu1cc0BCxvD1Ck0oLoKfYYOlgkIWLaAbY9nEDRyFGLbFqbbtrzBiuv1vu0Z69iRgpxIJI50Gw4IqVSKoaEhdF0nnU6TTCZJJpN/88pG44WzxzydTqPrOkNDQ6RSqSPdLO/QLZBN0loaAQHLstE0Dc3IeNovn0qlMAyDTCaTtfOwz9uxy6eW9boXHXCpdkVR9LytzdkjrmlaQTaaprn/evHNNE0URRlhU4hvzjMBPLXTYcIrpI3593GeifN6LJvR9/Ni53zemUwG0zRJpVJomjZmG3Vdd6mADcPwbKdpGqlUyuUtcJ7L6M9/PKQ6wxBwOXMBUQDLtJEkESQV07IQhby1fCEnm2ODJOVWhW0zt09fBkxsDARBRpKlXPSzRtTuiYAoKRQaGgXANg0kOcuLYOfam/1jPMw8w7aCICJJKjZm3qJEbllj1Fx5f3c7HAsZmqYhyzKGYaDr+oj+O5FIuP23PGPGjMPQnIOPRCJBVVUVZWVl1NfX09TUlNUv9hn0xoV0Ok15eTm1tbXEYjGqq6sRBGHiMOilDaTyMG2tCUzLRFUUpkyZ4olBL5PJUF9fTzQapaamhsbGRk/88ZlMhkmTJhEOh6mrq6O+vr4glrlQKERDQwPRaLQgUp1gMMiUKVMKYtALhUKEw2HPvpmmSUlJCeFwmPr6eiZNmnRAvoVCIc+kOqlUilAolP3cCmDQc/xrbGykt7d3TIIt0zSJRqMkk0kikYhLdTyWnfN579q1i6KiIqZOnYokSYRy2u2fZldTU0NlZSX9/f1MnToVYEy7VCrFlClTKC8vR5Zl105VVZc3Hw48rT+yZn74LwEbzAyiFODVl19mQLO4+vKLydggC2BZNoINopCd6SaGUsihIJae4emnnmbR5VdRHA0hkGKwP8mzz7zGDTdehayAaegIsowo2himSSqZIRIOI0pg2TZ2blAhiAJ/NWRaGQRJpn9vF48//QxdfQM0z5jFNVcuQhGyErmCICAKUo7Yz3Kfk5MdEUUR07bAspFEAQQR27awbR1BFDANAS2lE44EEESwbMsV1RGwcmMKEcu2h5+abSIIIAiHnrrdsiwaGhqora1FFEWX3bGhoYGysjLq6uqQZZlIJIJwxx13HE2ZBs/QdZ3y8nJefPFFmpqamD59OolEwufGHydM06SoqIj169fT3d3NwoUL6e3tnTDykJIJWsBmd2CQ7v5e/vXO/8sD/+dnWOLYX3On81+xYgXNzc0uNexYnagT2N5++23mzJlDJBIpiD/+3Xff5dRTT/WsKOfYvvvuu5xzzjkFceNrmsZHH33EOeec48k3R6ntnXfe4ZRTTimY9/+dd95hwYIFnnn/BUHAMAzef/99zjnnnIK48ZPJJGvWrOEzn/mMp4yAo3LY29vLtm3bOPvssz31Ic7n3d7eTnt7OwsWLPCkH+HQ87a0tNDf38+pp57KwMDAmHaODsimTZvIZDKcfPLJDAwMoCgKg4OD3HLLLdxwww0YhnHA5FfZoOWkqrMzVtsyEcQ0JAf43R+fISFEufraa6gr3T+97//8/g/MOeccTmpuAhhBiatpGg8+9D98a8nXCQQhP4AP9PXwyJ+e49bbv7LPhNy5hm3buUGmjaIGwTIQJYF45x7++MSLXHbV1Uypr6Yr1k1QlSkpKR3tIV7m2YZlIueRBPX09PDYo89x+5Kv4C5JjJrRf2pGxREW8nR373CInfr6+li6dCmdnZ2Ul5djGIb7Hdu5cycXX3yxSx0tn3feeQexCYcPmqYxZcoUNmzYwNy5czn77LPp6emZMEHpaIWu60yaNAnLsmhtbeXSSy/1xN99tEAwbKyozNpEK8+/vIxQKMSpp56Kbo8t+mIYBhUVFWzZsoXjjz+eadOmkUgkxmR/MwyDkpIS1q9fz0knneT+6KbRF9UAACAASURBVMaCI6jy8ccfc/LJJ3sOpI7thg0bmD9/vmcbWZYZGBhg586dnH766Z58syyLSCTChg0bmDNnjisO5NW39evXc8opp6Cqquc0fiaTYfPmzZx66qlkMhlP7HuyLBOPx13fvARfR/hoz5499Pb2smDBAvr6+jwF35KSEjZs2IBhGJxxxhnEYrExMwKGYVBWVoZt23R0dHDmmWfS1dXlOZOQTCZJJBKceeaZdHR0uJS9RUVFAAUzMOYjn/DGGZKZpokshtmw/l2mTm0kIxezYe1K6s79DCtef51YVye79nbSfNyJLJg9i7Xr1tHSEyd63ZVsWvMhZ51/ManBOE8++ntKqppAEAjIFls2ruWZ5W8SDMhcd9Ui1qzexPr1m/jTY89x3dWX8sHbb7Fu42bmnvUZTj/lRHTTQpHEEVlb3TQRpQB/efc9Tpq/gCn11ei6QfWkEgBatm3iqRdeQ1UkFl92EZNrG/jf//kjaijAibNP5MPVqwmEgiy+ZBHvvbWCHW3tnHbeZznl+ONY9eFKli97jtNOm89AXGf9ho088tifuem6y3nvrRWs3bCOs84/n7q6Zl5/aTnX3XAV69auJz2YZHrzZB57+kWKJ1Vz/ZWXIglAbvB4KKj6DcNg7ty57iTDmdm/9957GIbBJZdcQltbG8FgEPn6668/yLc/vFi+fDlXXnkl8+fPP9JNOeawatUqzj333CPdjANCs97Kk88+RXFJCTfccD2JdGrMTjydTtPY2Mibb77JwoULOf300+nr6xtzppdOp6mpqWHZsmUsWrSIKVOmuOvUnwbTNAmHw7z88stceeWVFBUVFZTGf+mll7juuus82ziKa6tXr+amm27y5JtpmpSVlfHSSy9x2WWXUVNTU5Bvy5Yt46qrriIcDntO4yeTSd544w1uuOEGT6pwjm9tbW2sXLmSm266iVgsNuaSnpPFWrt2Lbt37+YLX/gCbW1tY9o5n/fy5cvRdZ0vfelL7NixY0wZ6HQ6TX19VtFt06ZNfPnLX2bbtm1j2iWTSaZNm0Y8Hqevr48vf/nLbNmyhUAg4K75j1vXflTBvW0N0+Du7RlkzrzTCZVU8tRTjwKfobO9h3hPH7ffejv3/fzfOf+MBZww9wSmzDyBqQ21PPM/azj1nAt5/sXXuejCRaQMgRc+eY30YD8vPP881990MwO9MV599Q0+e/4VrNu0i8sXf44N69fy6mtvcMLJp/Dqa29RU99EU1WUoaF+Vq76CMuE0884jUhOs94WJCLFESxANwwU2wQ7xZN/fpKrb/oKpjbIm6+9zBVXfZ6tW7fz7e/eRn/PAC3bdvBP//xPvLL8FT5ctZYps5p58523SRsm6z78mFu/uYSiaICOjgF2tnZyzdWLWbtmFa+98hqz55zAq6+9xoKzFTq6srLPsb09pPuHqJ1UQkesl+u+eksuJWHkSvkOzUbEdDrNFVdcQVlZ2Yjjzu/0ggsucI/JXgpEjkYMDQ1RWVnJ4OAgXV1dAMTj8QkzAz1aoWkapaWldHd3u3r23d3dRKPRI9wyb7DSBnJJmK7OrpyevU5PZyfJjDZmsM9kMiiKQiqVoqenh46ODs9r9radLQR0ZniF6tnv3bv3gPTsu7q6Clqzj8ViaJrm2bf8QrlYLAYUpmfv+Fbomn06naazs7OgNftYLEY6naajo8Pzmn0ikaCnp4dUKkVHRwd79+71NNO2bZu+vj6SySTt7e2uj2PZiaJIPB4nkUh4tkulUgSDQVdwp729nVgsRjAYJJFIUFZWNi49+3y4dXcYIFkYiSHeXb2RjS1thFSB9Zs2cO31XyRUUsu0xibUYIi6SVUY6RTBiEL9lHoQZYpLitB0HTUY5riTTgILPvxgHQPxfhQ1SNPkRpg8hS07t5MWoKy8lHA4QH9fL2UVlZw0dy5TZ8+lsiwruiPKWV0AcvoAlm0iIlNeEqZl22bmzZ5BOJTt+9OxbmRJYvqUBgA2fPwRA0NJGqdOp7pqMvHYx8yYPgsEgXi8m7rGycw5ZQ5nlZexcf1W6qoamDSpBoBIWKe8KIIqqwzE+6icVMns2XOYPf8MRAIUhbKZ5EhJBWIGJARmHj+D8iDoZq4O4BCW6YmiSGdnp6uX4GSdurq6XD17p/+WJ2pwdFKJsiy7P85gMOgH+4MERVHcTnYiPVdLMBARUVU1x+edfW1geVrPDAQCiKKIoihu0ZfXYJNv5wWmabp2zr0KCfaOXSHBXlGUEffzEuwPp2+SJO3jm9fnP9o3L8H+QOyc+zkiI4FA4JDamaZJIBBwxU4CgQCKorifh+BWjh+ESvzchjLBNEBU+csHq6iffiLXXnEJQb2XZ18O8+4Hq0joBrGeIQDivb2YpoEoCqx45y0aLr2Y7v5B1KCCbWk889ijyKEyWnbupLL6CkRJ5sWXXiOZ7EcNhaiuKqazo5WP129k8uRG1n60FsPQCahhbBNQIBws5ry8LKNtGWBrnHHWmaz/7z/xpyf/TPPU6aQH45x6wnRKosU8++JrWHYaSQ1QUVlBW1sHYKNnTGI9WbXXpqkNvP/+2mygTGeYd9JsnvrT47z2yis0TptCUaiI7r3t7Ni8iWmN01m3egOGZaOiUFVaRDrRw1/ee4d3V21lRk016UyG2N6u4Xa6/x06iiFVVQkGg0iS5O6Ucb5nMNx/+/vsffjw4cMHkLcFXpIAk9qGKVx08ecojgRQS2u58MKLqKup4uSTZzJ77mwALrpkIeGSEs4953xKgiEGEykuufxqwkGZa69ZjC2LlFaWcc2NVyEEg3zhSzczNJQgFC7hcxdeQlSRufSShexua2Pqccex8HMX8sF7f2HrxvVYRgqBbOGclkmjZTKYto0gymBLoIb55tdvoTQSYeeOFoKRCIGKWj7/+S+ipzUkKcAli65AFuHyyxYBAnWTG/jcxRcCNqcuOIt580/h/ffeZ/PHG6maVM7iyz7H3liMrq5eKidN4sLPXcAnu9upn3Yc5y9cyOqPPuTjDWuJRlQuuvQi9uxp4+Q5JzB/wXzKa2s5/7xzs9kIMTvZOLRze+/w6XJ9+PDhwweQlx0QZbAsph93HJCr1seitLye0vLh823LZu4pJwFQFY1yzeVXAFBdXZs9IQBXXn3diHuUllZw/TWXD18DOO2003L3sZk152RmzTnZfd8CJFFCUqXhmgLIBXwbRJGLL74or00WoeISrrlq0fC5Ksw/dS5gUl5ZTnllea5AQeLMs8/mzLPPzp1rU980lZuaprrXO/WMM9xnMPvkU5h98inue1NnnMjUGSeO8O/EykpMQBLczXj71Q44GHB2uHjJ6vjB3ocPHz58jIIAouRufcwW/2VJn/K3UDrrxJIkYVkWuq6jKAqWZbnbLXVdR8ittTvvZbd9iu4Shm7q2JaFqgbQdT13XxFFVUdsxRMZyQRArlbBqaOQJGnUPQRUNYANGEYGRZGxLAPTtFAUFWzQMwamZSCIAgFVxTB0DCO7fKTICrquY9ugBhR03cAwdURRyC4zGSamkW2rJMsIgoBpGSiynGvn4ZnTe9nW6gd7Hz58+JgAyJ+9OQV5+Z38wWHQG4YTPPOxv4p/Z23YKRJzXjsIBAJu25x/A4HAiLbKkowgCy73Qf4W6tFb1kZ76FxvdDtH1xkpigrYiKLk7jRAAEWVUZBxaHCd2gjnToqq5F1DRlGGfXPOtW3BHZSIopy79HC546GGP7P34cOHj2MMh4Ibf38DhYMxcBhdPPjXrvlp7x/cUPlpV/u0IcX+zrPdv0c2+2hYod8XfoGeDx8+fEwgHGy1u6MF+xvEjM5eHB54fb5HS+mdN0zYmb2TOhIEwU0ZHShVpI9h5KfknJTdRHquYl77yfFVO+nFsbZwOeeIoogoiu4WKS92cm69zuu98m3z7QpB/nff672c+3n1DTisvuW3sZD7jcc3URQLsnM+70Lb6dg59zvQ72W+naIoB3Hr3aFYCnDob7PJeOfv0ZvRsvF81H33d2z4UocEdi6VLzgct/k3EnLtFBwhHHIOinl+jWynkJ8EOERtdvqqfM5/57sJw/33hCbVCQaDrgJV/jEfBw6HVCdf3WxoaOgIt8o7HFKdVCqVI9+wSKVSpDyS6jjKiY6SohdSF8fOIaBxFNHGQr4ynHOfQvbZO3aF2Diqd159c/aij9e3/GOfBodUx7HzSqqzP9/Gup+zh99RvfNq53ze6XQawzBcu7Hg2Dmqd17tUqmUa6frumvnKOA569XjDdSHYgY93BxhxN/7Fq7tp+3CX4mPh3Ay7SjZ2U57RgXpbBOFYXlbIf847vlCfjsPYaAXBAFN0xgcHBxBquOoJMJw/y1cdtllE1IIxxGHWLVqFdXV1dTV1XnuGHz8dTg0p5988gkDAwOcfPLJnnjGjxZIlkBSMYiV6KiRIP/yzX/k/37rB9iSMGZn5nClb9y4kdraWkpKStxK4rHsVFVlw4YNTJ06lVAoVJBYzMcff8yMGTM8i8U4tps2beKEE04oSAgnnU7T0tLCiSee6Mk3p2Bqw4YNNDc3EwgECvJtw4YNHH/88UiS5FkIxzRNNm/ezIknnliQEI6mabS0tHDSSSd54tS37Wwx1uDgIG1tbcyePZt0Ou1JL0BVVXp6eujt7WXmzJme+h7LslzK4qGhIWbMmOGJDthhI9y9eze6rtPc3OwK9gwNDfH3f//3fOlLXxqXEA6wTxHd6GMwWjVWGDGTzX/LtuzsuflRL7t/L/daGCUQs78rObrx2WOCE2TtXJ17Lhhblplrm4AgilnVedtEFMSRg4pRQTcr9CONfHN0YB5elt/nkJsB2MfvUaMU1++DF/GdgWo8Hufuu+9mx44dlJSUkMlkCIVCdHR00NnZyfz58xkaGsrO/O3DvyByUOB8sb///e9zxRVX8NnPfvZIN+mYwjPPPMOHH37IPffcM+5O5EjgrfhGbr/zDp68/3fo7QMkM2Nz42cyGRoaGvi7v/s7brjhBubPn088Hvc0s6+qquK2227j7rvvZvLkyQXxx3/7299m6dKlBUvcfve73+XBBx8siBu/q6uL++67jwcffNCTb6ZpUlpayh133ME//uM/Ul1dXZBvd9xxBz/96U8Lpsv9h3/4Bx588MGCuPHb29u57777+PWvf01PT48nZjpH4fEPf/gDDzzwAB0dHZ7ocquqqnj11Vd54403+OlPf0pra6snutza2loeffRRtm7dytKlS2lpafFEl9vY2MhvfvMb4vE4P/rRj9i2bRvBYJBkMkkgEOCMM844JGv5o3TwsqT5gjjq/ex9TcNAFnOENy4bn4WANPKKdu6KQnYPvQCYRjr7+7SF3PVtbNsCwUn4i+41sUwEUcwLzMPtMXQDWZHdtuGckjvXMo3srkIxry9wU/NZP1xtu/0E+mGT0RvrzFw7nEFSbmDkXHa0nN844QT7trY2LMti8uTJI95/9913efLJJ/n5z3/u9t+yFwWroxFDQ0OUlpb6afyDDE3TiEaj+6TxJxQ3fiRIKplN49uWRSqVLDiNr2naAafxnZTrWBhvGt+yrMOexj9Q3/KPfRry0/he2/jXfPOaxtc0bURa/XCk8XVdJ5FIFJTG13V9hJ1t26RSKXeb2sFebweHEEZAz2QwbQgGVCw3vGchYmPboOR+X7aRZm+sh7JJ1aiyCOhgKSQSBpFoboubG1uz15flwD4DCUEQc2v7Tlty/xcEsCwQLex0is6eBAOaRU1tLSUhGSudZm9vL+XVtSju5eysuI+UbaNlGsRicSrKK5BVJwWRvZtL3CPkxgD7TPrtXI4hP2NhY5o6sdggVZMqEMXh49mBzaHJ4ztp/GQymdMCMYhGoyPS+IlEgkgkgjzRZmwOnHY7BSvOsYnqz9GC/OeaX+AxUZ6rZWbH15KUY9s6gAKq0cVTXguoHPKRo7lAr9DisPw2Hg7fxlOgd6C+HUih3YEWco6nAHR/dvmFWAcfNhgpkIM8/vijDGQkbvvq5zFtAUnIzslFBCwjgyirbNuylcr6eooiIT5cs4bPnHshiqQiCAqJ5BC//c8/seSOWxAlA0nOZk9EDAzDZvvWVo6ffRymaSCIImIu6FumlXs+2SxBtshPxNTTKIEgb725nFf/8iEnnDSX1qd3sWjRZRw/rYk1H63l3AsqkFQZKctbiyBAy/ZWKisqKCmL8tFHH3L22edQpITdNHuWXMfZJ5/9n2mYiLKEZZOVrEXAMk1EKTeSyD3/VCrNhg0b+Ow5n0ENDs/yLctwMwmGYSLLozId40zvO9+J/OWn0QV6siz7W+98+PDhw8dI2IBlmiDLpGI7EW0DNRhiy569KALYWgpRN9jb042eC8zPP/887635GEkQufTSRYTCWeKc5EAXA4MJRDWAbVtIssTeWIz4QBxQaGvdxZ+ffIG93UkkScZMp9iz6xO0dBpJkrCs7CTZMAx0Q8cCrNzSgKkLnHfBRdx4zVVcdMFnWL58ObIicsmiS1CCKpIooiUG6exqBQyWv7iclSs/BOCSSy8iGlZBgP6BQbpjPciijGhbSJZJOpWgN96HJEvYhoVo2QwMafTGE9kMgWkS7+6mvb0D3RaIRotYuPBcVBVsXWeofwhD1xFFid3tHcQHBpFlCS2VoLNrL0ktk80RjGMlvRDbiTFd8+HDhw8fhxWmZSNKKhs3bWHW8TOxAqVs27iamQ2X8vyzL9DaugeKwiCpXHvh+XR396F9uJYTGut54enHuP7mb7J982ZWvPECJZOmMDA4hCrZvLTsOdZsbEEWTD579gL6etN0dHXxzoq3Of/c03nzpeX09Q9SO3U65194PoptIYg2Si4bYAOGu7Iu0T+kYQGzZs9i3UcfE2vdzR+fepzPf+NWhnp6ee6JJyirjDJr5iy6u7sZTK1i+uzpvPDnF7jh6sV0xjt5/qXXCUoizVMbWHz5NTzwy19RUV5Ca6yX+XNP5+LzzuG+n/6EmmnHs3PbNi695ELOPGMBH7z3Pp+0d1FUXcLli6/m//vF/+Pb3/giv/6v/yJjKVx3zWK2bdvK5tYuSkuKueS8s3h5+Qv0Jk3mnX4mC+bOwrRtl0f/UMKf2fvw4cOHj5GwLbKssCatnb2Eo8XUTSph146NABhCgJqGyXz7ttsY6BmgoqSC0+bPY9HChUyZXI+RGSKVTrNm/SZuW/ItFi26hLAq09/dzZo167nre9/j6zffzLZtO5gz/wyOn3Uc11x5MVs3refD1R8Rjpby3qqP2NPZjSiJJPv28sf/+i2//e1/0tPXiyg6wX54nd0CZFGkKCijiDqpTIbnX3yd667/El/+8jc49fSzmXXCiXzu4oU0NdSRSRmotsw7b7zNjTdez3e+8y36+mJ09fSjGyIXXngBt37jG2zdsAkyGbR0mhtuuI4v3ngVq1e/B0BNdQ3JwQFad+1kMK0RDISQbAEtk+amL3+BkkiIV5YvJ1xSzvadraz5cDXdXZ1cumgxC+bOQrPJLjMcBvgzex8+fPjw4cIGBMsAySbeHeOjTTuJxVOEJJ2dO7fTNdCLGC6hIppNpVcXl5EZGCSdHCAYzM6+JVHEsi1kRSFSFEUXNYIBFWwLSVKQBYFwMIIaCjGkJbDtbDEZpknT1GauvOZaLhZFggrYtkG4qIiFFy5EtyWKokXYZAvLJcGgtDiCBGzcvJ2MYROsqgJsBMsG06akqMj1LZlMElSyRdySJGDbJpINRaEIoBAMhzAtkaLSSUSKS0ik0pRHoujJJBXVVQQUAYwkVZPK2dCyjY2bNvOlm67n8VeeAQEkScYybULRIhRVZKi7j+qqKi66eBEhVaAsYHLB587l0SdeZFW4jOsWnY9pWYcl4PvB3ocPHz58jIRtAQofrPqI0846jys+9xkAVrz9AqtXr8EyIZ1IAJBMDCLIAmUVZTz3zNN87fPXYlgioYBKXXUZv/rFryiurGNvb4ySSeU0Tm3kwf/4HaJtMXfebBrrKxno7+OFF5ZxxumnsnrlWh5//FGilVWcc85ZBCNBEENU1Te6zdPS2Zm9INi8/eorxGIxkokhLl28GEyL/pROUTTCZ884mf/8j19R3TiZSy5dTG1NBc8992fKJ92GJVroQoZ58+byx//6HyLFEWrqK6irKqGvrwfTtBEFgaSWwhIlBoeGsksItsDgUIrSkjJivT289dabZJIagmWRSqcwRZF0Ko2WSNAwbSql5eU8+eTjVFeUMmdqNV27WuiNdTFjTm673GHa/e4Hex8+fPjw4UIAkBTAYsGZZyOHSzFtkKwUC874LENpkAQVRcjOxr/6jZuJRkJc+LmLmTqzjUA4wte+eTuBcJhLL76I46c2ES4uJxiOYMsq1113E5s27yASjjBlSjVgc8eSW4n1xSmvrOSW225l+85WlFCIolymAGHkjoWAogIG55x7PlNmnUJ/IsVxM2YQVgRM0+K22+8krMrMnTeXSeXFxJMaiqKw8KLzmTa9kVBA5ZZvfJWQCpWTp1BZ10hGNzluRjMAt9/2NUqKw1gWfP7mLxAojrDkjjsRgeNmnkBD03RKiku47obr0ZKDXNxQgxyI8JWvfxk1Euabt3yTUDgESNz89a/z8fZdiLZFbVUZwYBKVdPxTD9+VpbD4HCl8ScSFWo+EokE0WiUTCYzYp/9ROUNOFqgaRrBYHDEPvtEbgQ/EWClDWQ1jy7XskgWQJebSCRG7Cn36XJNFEU5pulyC7UbTXvrdb/8ePbZJxKJfeycffahUGgEy91BgSABEiUlpcPHpBCyBKWu4quKbdsUl2bT5CIwvXnqiMvYlsnUGTPcv63c/2YdPw0A07CRJIGSsjJKysowTAM1HOaEE2blXYQcL71D4ZPbFmyJiOEimpqK3dMypo0qiZQXZ9ttmCZ1TVOpcy9lMn36cHsAdCtD49Sm7B8GINmUlBYB2Zl9tCyCDZSXFGMBaiCIGghimza1dbVArXv/QGkUbIiWZHlJLMvCFgROPG74uRSXlmfPz2l3jGcPvrPPfmhoCFEUMU2TYDC4D12ubdvIE4UsZTScdpeWllJfXw9AZWXlkWzSMQHnudbW1rJnzx4Aqqurj2STCkPu69zQ0IBlmqiqQlNjE4l0coRG9v6QTqdpbGwkGo1SW1vL1KlT6evrG3OQkE6nqampIRwO09DQwJQpUzwFRMMwCIfDhMNhJk+eTHFxsefAbRgGoVCIxsZGzzaqqhIIBAiHw559MwyDsrIy17eampqCfAuFQkyZMoVwOOw52CeTSde3ZDLpieNBVVVkWXZ9Kyoq2kfjfH9tLC4uJh6PE4lEmDZtGoFAYEw75/PeunUrRUVFNDdnZ4ORSGRMu/r6eiZNmkQsFqO5uRnTNMe0SyQSNDc3U1FRgSiKNDc3YxjGiE7dsqxDMkN06Iqda4+mSnYCjCiK2LaNaZrIsuy2RxBFDN3IltGJIEsK2GBmDGxRQJSd/fTZc7L87jl/BHHUbzafj952qPcwLBMLCVGSUaQcha5hIcgioiSRMUwEy0JWsiQ9uqEjSzK2bSJIIIkyGcNAsEUUKcvsZ5gZZFHJpu0tG0kUMEwja2dlBzGiJGHqRpZkSBKzdQqGiSjJmIaNKGbpe7EsMkYGASG3ldByqZrHu8fesizq6+spLS0dcTz/mNN/y7/85S/HdbMjhUwmQ01NDStWrKCvr4958+YRj8cnDPnL0QrDMCgvL+ftt9+mvb2duro6Ojs7x6QQPVogmqCHBLaYXYTCYXp6enj8of/O26rz12GaJiUlJWzcuJFHHnmEd955B03TxiQtMU2TaDRKS0sLDz/8MKWlpZ4yTA7v/I4dO/j1r3/tmXfesW1tbeWBBx7wbCPLMkNDQ7S0tHD//fd78s22bYLBIC0tLfz2t78lGo0W5Nsnn3zCQw89hKIontopiiK6rvPJJ5/wq1/9yhN/v+PbwMAAO3bs4P777/dEs2vbNoFAgI6ODjZv3szPfvYzBgYGPGU7otEo27dvp6Wlhfvuu4++vr4xB5OmaVJcXMzatWuJxWLce++99PT0jGmn6zplZWW8//77pFIp7r33Xrq7u93P84orruC0005zMxUHE6Ovt78BhXNO/qAg386hr3WDtZgNsMNxznaZ7cBGkUc9D1dsRtz3oCQjS6OCpkB2EJE7pMhSjrI3O5NWFedcyW2VIssjwq4sKTh0uHLu+6c4bRRxOfUlRc5dOXs7wVHdlIevJogiqjjcfx7MQVkwGOT3v/89yWSSSCRCJpOhpKSEdevWsX79en73u9+xd+/e7GB4otLLCoJAKBRCkiRUVSUYDBIMBv1gP044M0ZVVZEkiVAo5Gm2c7RANGzkkISaUbMSt4KAqqqIWGMGDcMwCAQCiGJ2RuEE37F+nPl2qqq6z24sWJaFoigj7LymYp12FWLjSKKKoujZN0e8xXkmB+qboiiehXCcoKGq6ogAMpZvqqq6vnnRc3AEbfKfiZMh+DQ4n7fDWubYjTUgzreTJMmznSAI+7WTZZlQKHTY1nzHD2HEP/sc3/+bY1/P861Gny/s9+hYVgW25JBDVdURv9O/1n/Lt99++xFs5vixZs0arr32WubNm3ekm3JMoaqqipUrV3L99dcf6aYcED4ydvPqW69TXl7OkiV3FJTG37BhA9deey0LFiwoKI3//vvv88UvfrHgNP6qVav42te+VnAa/4MPPuD2228vKI3f2dnJ9u3bufPOOwtK469cuZKbb7654DT+e++9xy233FJwGv+jjz5iyZIlBaXx29ra2Lp1K3feeSfd3d2e0/hr1qyhv7+f73znO7S1tXlO4y9btoyXX36Zu+66i5aWFs9p/D/84Q9s3LiRu+++m61bt3pO48uyTF9fn2unqirpdNpN4/uKn3970DSNz3/+8/uk8efMmUMwGOTGG290j03oAr3q6mri8ThtbW3MmzeP7u5uXwhnnNA0jcrKSjo6Oujr6wOgq6trzA7pDbzePwAAIABJREFUaIGVNpDLw+zZsye7XpfR6Wxt81ygZxgGQ0NDdHR0sHPnTk9pXafwKplMsmfPHmzb9lzEFgqFSCaT7N69u2DVu1QqRWtra0HBPhaLkUwmPftmmibxeNz1LZ1OF+RbKpVi165dBaveOb55LdBzBjKOb319fZ5U76LRKO3t7SQSCXbs2EFXV5cn1btkMklXVxeDg4O0tLSwe/duT6p36XSaWCxGf3+/ZzuniK+np8e1a21tdVXvysvL3TXzQ8eT7+NohCiKrvKdLMvouk5FRQVtbW3E43FguP+esAV6DlRVdX8s0WjUD/bjhBMQg8GgOxOORCITR/VOMRCFbHrTtm1EUSQcCoEkjBnsJUkiEokgSRLBYJBwOIyu656ESsLhsGvnLC+NBScgOuk2rwHRsXXsCgn2wWDQba8X3xyp2sPlm3Ntxy7/WCG+aZrmKdiHQqERdk4KdKw2hsNhN5UeiURcH73aKYri2Q6yv8HRdsFgENvOFrUdTUrl45d2Kfx+QJ5enbe7H+52HioEg0Gi0SiSJLkV+PnfY6f/niiLPT58+PDh43DCkXfFRjf14cJMO/+9ES/dA5mMPuKgbYOuH6xt0aMGNrZNJp1G09J/9R6WDbqewVGitwHLzlbm79+JYw9+NZsPHz58+Ng/BDABRcrVu5g5nVdX9B1X690ybSRMBElGVbPn27n3BQEUZf/hxrZtLMtAGl1V/2mNcm5t2wi2OaLOwmKU6IsNogCiouYfQhIEJFkZoVOff/1jDf7M3ocPHz58jIAN2DkiGwmB3btaadmxEyQB2wLDtMgYBul0Gls3sPUsOQ4I6Ikh3nrzLRKajiCAkUmRGEqxbt1WLAssy0bTNDKZNLZtYdsgSQp6JrvMYzgESWNs8RSwwNZBT/PaS8t54tkXWL1hCwLZ+gjbtrEtG0yTof5B3nprBYZlkzENTD3FYF83H3+8OUeBa5DWEui5ehRd19E07ZgiafODvQ8fPnz42Bc2CJYOmLzw/HM89fxyTLKDAFkWURWZQDCAqMhIisDbb6wg1p9AiURpqK9DUrKzZkUNIcsSz7/wCoYBoigQDP7/7Z15dBzVne8/tfSu3iTZlrUg29jGDuCAgQyEvJDJywk8YB4MyQEm4cEkkwQSOAYTJzYEvXMIgZxJfB6x4eF5BAZwQoAACcM4GwRwYgIZ4g0Ctix50W7taqnVra6u7f3RuuX2pq62WSxS33N0JHXXt+79VVffX93f/d3vL4jfH0CSbExD53e/24TPXxDjUSfzQxRVxTpaLoJtAXkgz0+eepqcJVGVSNDSvBPA2bYpyRKoCqrfR0NDIzIgY+PzhdAncrz40kuYgCqrBEIV+PwBRzXyw7aV+8NjiQcPHjx4ODY4EewDoWzTMFF9frpbtjNr9gySvjhb3trJx5YspndfO/m8QUt3FycvWEh9LMqLL7xIa08/n/uHzxKPR7FsE9O22fz6JiQlTiKRRJYhlx3ntT9vJxSUOO/jZ7Bty1ZefOkVYpWVnHfOqfS2t/HmOzs5dek51NdUo5tWQdmuqKumrqP6g7z68gaCsSouvuizB963bFp372beyfOx9Ak693fSMOcUQv4AsmQzkcmwZfs7gE1FIoYCjI2l2PL6n6mpq2Pxaaezb98+du1q5pRTFjF37tz3TKHw/cT07r0HDx48/A3j3dpq5+Tc2YUF+ML/BcXDnu79LD1rKeedex493QUJ7U1//CNPPfEkmcw463/6MwZHRgkEg1iGgZ7N8OCDDzCazfAfG16gZec+2vd2kBrsR7XzPPXk4/T399Cy821+96sN2LJ/si2Nrs42NmzYQCo1yst/2MRwbtLRGzqalmdCMzCsAwp2IyNjzF84Hwt4/LGf8Itnnwdd5+lnniWbyzMyPMB//uo5BtPjPPzwo9jZCZ79+dO0t3fS0trKeGYEDYtnn/kPevuG+a+/bGHHjp389re/xbIK6nfw4VjF95y9Bw8ePEwzFBe+EQ7/eBy/JB34QZKQMPH5TLB13mnex67mvXTsbmHrltcACFfO5O8+fh6X/cMlJENRqmJxPnrm6Xzq7y+getZMkskKsvk8I6MTXPsvX+bKKy6nOpkkNdBHenyUq6++kuv+5Z/JaDoNCz7CokWncN45S9m3dw/dfQP4g2FGR8eYyGQBGB9Lsf7Rx/i3B/+d4dQ4trDVtsjrWWRg6VkfY0/zbsxshmS8AhsZfzBAvCqJ7fNRW9tAajAFksxV11zNJZdcSDQSoLe3l5aWvQQjcTJ5g/HMOFWVldTU1VPf2Pih0S+YtmF8sZYiSZKzD/fDtL7yQUFcQ0VRnLDVdLquclH/mawqpSiK8zMVxDGyLCPLsiNP6oanqqpzL7rhFHOLeeWg+N5325Zoz61twPtqW3Efy2nveGyTZbksnvi8y+2n4In2jvW+PPT/98QRWTrIErt376ZzKEei1iCfbcMvaezu6iBnqQQmZ/6qoZNLjzE01M/gYB/zG2aSyWQKIi/aBINd3YxmdEZGhgkGguRyOql0htTQfnRZQTM0Bvt7AQgFQ9TMruEfr/ifhW4AWBYVlVV89fqvAoXdAaaug6Iw9+STeWHTH/m7j57FgsWnUPH7V1FlsPQJtHyO9GiG3v4hLMsinRkjEPSRGhtjPJNjX1sb4+NZgv4AiXiUT//3TxNPFDQPPnbOOfz8F8/x1tvv8M9fvBrLNIr0+08sFN9X4gFQ3JtQ5Csvuuiiabm70DAMotEoW7duZebMmdTU1KBp2rRfV/mgYVkWwWCQjo4O0uk0S5YsIZ1OTxuHr1gSWdVgMGkQilXw/a+u5I7rvwmqXFJ4RNje3NzMrFmziMViGIZRcjAVGus7duxgzpw5BAIBVyInQvSnubmZ+fPno6qqa3EU27bZtWsXixcvds2RJIl8Ps++fftYvHixK9tEda6dO3cyd+5c11r8xbYtWLDAtfCLJEmYpklrayuLFi3CskrXNBA8TdPYt28fH/nIR9B1veRYIARphGLiokWLXI0h4vMeHh5meHiYhQsXulL6E/rlQulv/vz5rgr2CPGfrq4udF1n3rx5ZDIZp++rVq3immuuQdf1kpLQpWEXysWYGpLi57e/e4H4zJM578z5ALS8s5n2/ixYQUKqxicu+G88+uN/54pLL2FnRxu/fnEjX/ni53nlj7/nf3zuajr3tPGrXz7L7Ib56DmDr1//v9i8ZQu/evFVwhEfl3/+Uhob5vDg//0xkVCEa6+5miceX09rWyc1dY1ceeWVVCUiWKZBIbVOQlakgoCOrYOk8JfNW9i48RUMM8CZp3+Uiy7+e7a8tpFfv/I6lZUJwvEwF136ef7ziSf52pe/wO83/oHX/ms7DfWzMWSLr177JX7/m9/w2p/+TLS6mvPPP5edO3bQ0zfIxZdcwkdPXfSeFBk6Hoj+pFIpli9fzu7du4nH4+i6TiAQoK+vj76+Ps4880zGx8cLD+y6rk9LZz8+Pk4ikeDmm2/m4osv5sILL2R8fNxT0DtO5HI5Kioq+PnPf86bb77J3XffTSqVmj4KepqBGgnyYs8Wbl25gmd+8DDpff1kXcrl1tXVsWLFCq644grOPPNMRkdHXcnlzpgxg2XLlrFs2TLq6urKkpRdsWIFTU1NZcvlrly5knvvvbdsudzVq1dz7733urJNVAJcvnw5K1asYMaMGWXZtnz5cu66666y5XKbmpq49957y5bLXb16NWvXrmV4eNi1XO4777zDk08+yerVq11VeBSf98aNG9m0aRN33XWXIwlcildTU8MvfvELWltbaWpqYt++fa7kck866SQeeeQRUqkUK1asYM+ePY5cbiwW4+Mf/zhw7KH8Qx/ECs7UAlnFsEDXcqi2hs8fAtV/QFBHMpBQERvuDQtUTJDBREJBPlipzgQUsCd/S4BJYXufaYrte4UHIwsZRS7eA19s22SWgVXoI5aFZcnIKoXN/ZKEObm/XjrQLNgGSKo4pKAPgImCAhaYto2kSFiWjWFa+H1KoZrdMV3V9w7C2ff09DA+Pk59fb2joFdRUcFLL73E888/z5o1a5zxW50uM7ZDIfotwlritelqz4mC4utaHAaaLtfVKowzhZkkwDGEWQ8NsboNs4oKbSdyGL/cEHJxH98P244njH+sth1LOP5Yl3uOZ5noSLzicO3x4PBzSBQ8toVqG6ghHxDAMiUki8ly8jaSoqJZJoqsgFlwrsgKlmGgKAqGPZnFboNtWsiKXJiQTz4fWBYoioRhmqiT0R9zcvudfFh/DsCedMGSJGPnDSRFRZZtTNMAxYdp2aiyhG1bWKaBokoYpo2i+LCMPIqiYFpgYuKXZSxdR1Z8KIpUEOWRJXyygjlZy/7wHpw4KF5WKg7jFy/Dqqo6fdfsPXjw4MHDe4nJqbHjJizkyYfowg69wtTYP5kZT9Ezi6wU6tWrknxgUq5OZrb7DrwkqOrkA48kSc7fpSBNdlHUkEeSUGQVC1DlQi16SZJB9QE2quimyOuRJGQkwEZWD9S2lyZ/y4A0eZ4PAzxn78GDBw8eDocz2xfur2iGW+QBj+gMj+Ih7SIBehupKEQvXpQO4h4kYGsfOMR5U3Rr8sc+9NjJGMDBHSqUzJEk6cB70sFHHfr7wwDP2Xvw4MHDNEZBW9464nuyJBXWok0T1a8etdZLcRhfbDUzDMNZOnDj9sQ6eDHPyQUQkYBiR138hySh6zqqUlhGE15bOmKHCy7cAiQZdL0weZcmHx8Ofhg5cr+FpO6BhEb3qWvHkghp2zaGYRwTTyj6FedVFP/tdhnHc/YePHjwMA0hBvzivKUjQi7I24LLMjNSYSZfbp6O8DnFPEmSDkmtkw76VZx+d5AjnGJq7czHJTAtk4BfwSp29C5RKhHz3eRJknTMPLH2XuzUi3eMuNUB8Jy9Bw8ePExDCEeQz+d54403Dsuoty0b2a+QsfOMjIwwd1YDii0dFEo/EizLJhDws39/D8FgiEQiga7rhfXvg7gSxYH2wpZEHz09PcRiMSKRCIZpIkvSgZC9Pckq8k2WbeHz+ejq7KSqsopAMHBYpOLQgIAtAZZN0O+nraOdmTWzURTZOb+ba9fZ2Ultba3rmbEkFWzs6emhvr6+rC2vhmHQ19dHQ0ODqy2vUHDouVyO4eFh6uvrJz+DosemyfPOmDED0zRLbhn1nL0HDx48TDOIQV9sVRwZGTnsfS0zQfXcWt4a3Mt9a9fy8k+fJ6DLWCWkSDKZDAsWLGDNmh9x9tnn8KUvfYmOjo6S25oF7557vs+VV17JRRd9lu7uHoLBAFO54JyW46SGk1i18tusWnUbC09ZSCaTOfigosV7E1Ask2heJzI2zr/e3sSKe/8PtUtOJ5vNunKkgUCAG2+8kUcffbTwUFKqwt6k6NL4+DjLli3jl7/8pSMc5Katzs5OfvCDH7Bhwwb6+vpKXkvDMIjH42zevJl169bxzDPPHPYZ2LaNz+dztC9KPXx4zt6DBw8eTmCIQdyyLHRdR9d1Z/1XlmVCoRDhcPggjiRJ5AM5EtWVBNVBfDOjJKoriWgKhnx0p2DbthNujscTxONxVFUlmUweVDP+0LbAdsLwsViURCJOIBCc/H0orzgiAIFcAFVViUQqiMVixGKxKZ2oDvi1HKGQifb/1vHJrg7sv75N8pOfdLahlUIgEKCiooJkMunK2cOBLW4VFRUkEgl8Pp/rtsbGxqioqCASiZBIJFw5+1gsRjweJxqNoqrqQTwRuhdCTeLaT2WHmsvlSnb2RIQQfzEMwxH5mK62nEjI5XIEg0F0XXdEUHK50oI0JwoszUANhMnn84UhxbbI5/Pk8/mjJjEJ5PN5NE1zBlXBcyOqI85fzCsFIYxhWQf6WI6ojuC55UAhuai4PTeiOu+GbYqiuBbVEe257ePRbHPTx3w+XzZPHGcYBqZpomlaWfdJuTxd19E0zbl+gi/+P9KMTpIkjEm7VFkBq5DoZU4KxxwNIiFMtCuch7jfjnS8gDj2YJ6FZR3a3sH/i/MKuyzLmvJeMYCAaYCZJ5AapHF0hIpstmCjZSFbJk4uwFHWs0XCnGiv2LajzZCFcxX3i2marqII4lhxTUrZB4XrLT6LUjxhBxwYv8V9Jl5TVRV1uirOiX7HYjFqamoASCQSH2SXPhQQ13XmzJnE43EAqqurP8gulYfJ23n27NlYVmEtsL6+gYyWLZkJq2kajY2NRCIRZs6cSUNDg1CeKsmrqakhFAoxe/Zs6uvrXTkNwzAIh8OEQiFqa2uJxWKuHbdhGASDQerr68tS0FNVlVAo5No2wzBIJpOObTU1NWXZFgwGqaurIxwOu3b22WzWsS2bzbp60BT1y4VtoVDoqDPR4j7GYjGGhoYIh8OcdNJJKIpSkic+7xkzZlBRUUFjYyOGYRCJREry6urqqKqqoq+vj8bGRjRNK8nLZDI0NjZSWVmJLMvMmzfPae9o4VtJkshnciTqanirtQNVVan0R8EPU1uHo5ZZWVlJXV0d4G4MiEajDu+kk04CYMaMGa55yWSSuXPnIsuy89oUpMLv6plIlkXNzBmgSCTL8AGxWKzssS0UChGPx/H5fCSTSde8efPmHdN42tjY6LTjhifG75qaGmKx2EE89aGHHnLd8IkE8cV54403yOVytLa2Mjw8/C5oQ/9tQ9d1qqurefnll+ns7OS5556ju7u75AB4okAybMyIwjtaN8FQiOHhETY88jQGpZ/ChWPbtWsXzz33HFu3bmViYqJk4ouo09DW1sYTTzxBMpl05djEw0h7ezvr168nGAyWjD4Uc7u6unjooYdccxRFIZ1O09bWxrp161zZZlkWoVCItrY2Hn/8caLRaFm2dXZ28uijj+L3+131UyScdXZ28uCDD7rSuBe2jY6O0t7ezrp161ytp4oQaE9PD62trdx///2Mjo66egCKRqPs2rWLlpYW1q5dy9DQUMlsa7EOu2XLFvr6+lizZg0DAwOu5Hmrqqp49dVXyWaz/OhHPyrJk2WZibEMdaefTOLsOei6zr/99GGCE2AceT+bAzG2vv766/T29tLX18fQ0FDJsTWXyzF79mw2b96MqqosWbKEkZGRkjzDMKiqquLtt9/mgQceoKGhYcoorS7LRDWNs1KjNL7yR2YFgvzhhd8xaFtkDANlcgfAVPD5fLS2trJu3TqCwaDrB1FN02htbeWxxx5zXYvF5/MxNDRES0sLP/vZzxgbG3N1b4bDYfbu3cubb77J008/zdDQUEmerutUVlayZcsWtm3bxrPPPktvby+BQAB1cHCwZGdPROTzeVRVZWJigtHRUfr7+119UT1MDcMwChWi0mkmJiacL/qxblN5vyGboGclRu1RZEnCskxSqRSmVNrRiC98Pp8nnU6TSqVcOUQRatN1nXQ67RRzKQXhEHVdZ3R0lFwuV5azNwyDVCpVlrPPZDLouu7aNsuy0DQNXdcZGxs7KHxcjm0+n8+1sxfr0qlUqixnn06nHZ6bAjPC2afTafL5QsZ6Op12tbRhGAbj4+NomsbIyIhjYymeZVlks1k0TWN4eNgVT1yDbDbrZGeX4glnHx0bI0EhND00OEQga0+5Zg8HxtZsNks6nWZgYICRkRFXtSUURSGXyzE6OsrAwIDrhyexrDE8PEwwGETTtCMfLIEuyWi6Tv/IGLGcjubzMZrLMjg4SNYwJrP/p4bP5yOfzzM0NEQgECjL2efzeQYHB8ty9iMjI2iaxsDAgKvCYuIhW/D6+/tdfQaGYWAYBqOjo0xMTNDf3++M3+qqVatKdvZERkdHB5/73OdYunTpB92VDxUWLVrEX/7yF66//voPuivHhG1GJ1+47hqqq2dw2+23kcm5D+N3dHRw7bXXcu655zI8POw6jN/c3MwNN9zAnDlzjj5YFUGEYltaWrjlllvKDuM3NzezcuVK15xAIMD+/fvp7e2lqanJlW2GYVBZWcmuXbu46aabmD17dlm27dixg1tvvbXsMP7u3bu5/fbby8p47urqYv/+/TQ1NTEwMOA6jL9t2zYeeugh7rzzTrq6ulyH8X/zm9/wwgsv8N3vfpc9e/a4CuPX19ezfv16duzYwd13382uXbtchfFPPvlk1qxZw8jICN/73vdoaWk5LCmvGE4Yf14Nv9r1KsFggO/c8u0p2zkUg4ODfOITn+CCCy4oi9fW1sZXvvIVFixYUBZv+/bt3HHHHU642xVWr+bFe+7m0quuovqqfyqrvddff5077rijLA4U+vnNb36zLI5lWezevZubb765LF5vby+apnHjjTeWxXvrrbd46qmn+PrXv+68po6Pj5d1khMFmUyGWbNmkUql6O7uZunSpQwODnpV744TuVyO6upq9u/f72zn6evrKzkgnSiwNAO1MkxXVxfyZLJX755uJlxWvdM0jXQ6TVdXF62trYyNjblKvEqn02QyGTo6OpzEr1IQleEymQxtbW1lV73LZrPs3bu37Kp3mUzGtW2maTI0NEQmk6G9vZ1sNluWbdls1qnsVk7Vu2w2y549e8queidsGxkZcV31rquri3Q6TUtLC319fa7C6ul0mv379zM2NkZLSwudnZ2uqt5ls1n6+voYGRlh165dtLW1uap6Z5qmM1N2w5MkCW18gmo5h20XEuWGtTThvIJZYmY/Pj7OrFmzGBkZobe3UGd+aGjosLH10OS3TCbDzJkzGRsbo7u7mwULFjgz56kgxpx0Ok17ezunn3764VvvimABqmUT1vLwj1ew5/nnYOHJmIZGNpd3Ja0TDAbJZDIMDg46id6lILbeZTIZJ7Lj5kE0GAzS3t7u2OTGT4kln46ODsbGxlzzxLXs7u4mlUoBB8ZvdbqULj0a/H6/c9NXVFR4zv44IW7eYDDozIQjkcj0KXHrM5ClQhKaqKkeDoVAkUp+MRVFIRKJoCgKwWCQcDiMruuuqpKFw2GHFwqFXDko4RAVRSEUCrl2iIIreOU4+2Aw6PTXjW2mab6vtolzC17xa+XYlsvlXDn7UCh0EC8UCpXkiWNFwmMkEnFsdMvz+XyueVD4DoqtXiLxcaqxTpIkZMMmEAxiTxScezgQIeiToUTkWST8qarqOOpIJFJybC3mFY/JpZy9GGf8fj+RSARJkkqPNzag5mFGFdlwmGRtLYoaIFrhx62ivdhGV67PEFXk3CS4CkQiEedYN20K4Z1wOOxcHzc80UbxfSzG79ILDh48ePDg4QOHJEll/SB+C/4xtif+dnP8oce6UZkTx7gRhoHCPnsMA2wTfc19zN3bzsDWN4FCBONobRT/HNo3t21PZ3jO3oMHDx48HBFHcoxujn0vHWchPmRBfgL1jT9zysAgas/AZCfKO9dhEsMfYofvpa578ODBg4fDcKyO731xmDZgmUiyRFTXCYpowlECEEeKTJQbuZju8Gb2Hjx48ODhMByrA3zfHKcNmAambWJLIqpwhMM+xLP1cuDN7D148ODBw3sCNyH9I4X/p+LYSAWvblkggd/UUY/6fOE5egHP2Xvw4MGDh/cE0iFJgkc75tBjp+LIhQPA58OUZPqCQRqBEHi+fQqobvYXnog4UnEAoR7k4dhRfF3F0/V0uq6WYaAG1EKRCoDJYhJuilYIZTS7iONmu5g4zrZt534sl1dOe4JbzHPLEZ/r34JtboqNHEs/xTGigMqhhWneC55Qtiwu4DIVT6g4Fh9jYOA3Su+zLx4DiovUlBoDjnVMPhrvaLABy7aRfT6Uf/oC29/8K2c1NhbOYZsYhoyMDZKNNRktOPS7r6qqcy1LtVfMEeODW04xr9xrqarqQQWIyrmWR+Kp01VeVqgsiVKFwLTZC34iQ1zDcDjs7I+Nx+PTJ4FF7GWNVhT22SuFohqyproS1YnFYvh8PsLhsKMD70ZUR5ShjEQiRKNRVypzYg+72LMbjUZdDyCiX+VwAoGAU1jGrW2mab4rtoXDYdcDqiglGo1GURTF1T57IXsrePl83tU++2g06uxhj8VijI+PuxLViUajzl7mWCxGRUWFK1GdWCxGMBgsi6coCrFYjEAg4JonSRJ+SaUiEoHRwkQ4gh/8pcO5xWOrENNyM7aKQmTBYNApwuKGJ47x+/1OAZypvqtq4QAIBOCSS0k98GNmn322c44CCuPVVElp4t4s1d6hfS3WInELUTxHnKMURBvRaNSxqZxrWaxvIMZv6eqrr56WgQ+hMLRp0yZqa2tpbGx0pYftYWqYpkkkEqG1tZVUKsW55547rWoOKJbEhM+ktyKHLln84Ibv8P1bm7AVqeTaodCj3r59O/X19SSTSXRdL/mgIzTWt2zZwimnnEIoFHKlA2/bNoqisG3bNk477TRntuEGtm2zfft2li5d6pojyzKaprFz506WLl3qyjbbLtQp37p1K4sXLyYQCJRl29atW1myZAmKorjqp5iRvvXWWyxdutR1GVFZlsnlcuzcuZOzzjqLfD5fUrfctm1UVWV0dJSOjg7OOOMMcrmcq3oBgUCA/v5+BgYGOP30011r8QeDQUex77TTTmN8fNy1sNG+ffvI5/MsXry4JE9RFDKpNHPPWsynvnI599xzD2dF5+HLWK5m9vF4nNdee43q6mrmz59PJpM54nUp/mxEgaBXX32VOXPmUFtbSyaTcWVfJBJh48aNnHrqqSSTySkfDE0J/LZFZSbLAk1nT3Mr8mkfYSAewbAlsKWCip5kY9sWtsRhqnqyLLNx40bOP/981987SZIwDIM//elPfOpTn8IwDFfa+LIsk8lk2Lx5M5/+9KfJ5XKu7hW/38/Q0BDNzc1ccMEFrq9lOByms7OTrq4uzj//fOchWF23bl3Jzp6IyGQy1NXV8Y1vfIMLL7yQyy67jL6+vmlTne1EhaZpzJo1i/Xr1/PXv/6VH/7wh3R3d08buVxbM5ArQ7zSsY077vzfzJhRzW233caErrma2dfW1nL77bdz2WWXsWTJEtdyudXyACOgAAAD00lEQVTV1XzrW9/ihhtuoLa2Fl3XS/bVNE2CwSDf+c53uOWWW4hEIq6L2pimSVNTEytXrnTN8fl8DA4OsnbtWpqamlzL5cZiMVatWsVNN91EdXV1WbatWrWKW2+91XVFP+G077rrLm677TZXA6Owra+vz7HNrVxuJBKhubmZZ555hjvvvNO1XG51dTWbNm3itddeo6mpybVc7qxZs3j++efZs2cPK1eudC2X29DQwE9+8hPGxsZYtmyZe7nchXW8o/UQCPhZe99awlrpML4YW5cvX87ZZ5/NF7/4RVdjq+B97Wtf48orr+Qzn/mMK54Yc6666ipWrlxZUi5XA0J6nlguy/5Vt/PyRIYzL72EhV++jtR4FlVRkWwJsLGdAlgHO/tgMMjll1/OfffdRyQScR11ymQyXHfddTz88MNlyeV2dHRw66238thjj9Hf3++qbkM8Hmfz5s3cf//9PPLII2Vdyw0bNvDrX/+aBx54wBm/1elaA16EUIpDRlVVVdNmBnqiQtz0IkwJhes6bWSITUAphK4sy0KRFRKJBH6X2vjJZNJZGkomk0iS5MrZJ5NJJxScSCTK0o/3+XzE4/GytfF9Ph+JRKIsudx8Pu/U4nZjm2maJBKJ47atXG18YVs52viCl0wmnZlRqT5Go1EqKiocnhuZXfF5i1BpMplkbGzMlbNPJpPOElkymWRkZKQkz+/3OzxxjlI8SZLIK4WQPwM9gERVpBLVxTO7+K6HQqGyxtbiMVksBbjhiTEnEAhQWVnpfPZHgw74LBPGFGb7FE7OpmmMhFEDIaoCIddKgX6/v2yfIZZgSskVH4rKykr8fj+SJJXVZiKRcBx8OdcyHo87/RPj97T1jMIokVgjXvOc/fHhaIkh0wWWYSArhf4zWeqynAS9IyVQlcK7kdj3fiWxCd7fgm3vReJbMe9YEvuK2zvWhEA3PEmSMEyTYvlYEwvVKq2Nf6xj6/HwDk2Ymwom4DMMME0wDPKSRN40iQCGaeKT5EKSQiFDd5J1+HdftFeOzzg0Qc8tt1xe8Tj8bvDAE9Xx4MGDBw/TEZYFtkXQ0FHt4iUiyduCdwR4zt6DBw8ePEwv2ICigGWRURQ0yz7w+kGYJruI3gd4zt6DBw8ePEwbyLYNfh/4A2TPOJudM+swZtYU3hPhe8/HHwbP2Xvw4MGDh2kDVZJAkkFWCX97JR1zF1JzRmGfvaLIR3D2nucHz9l78ODBg4dpBCdSLwF9g/h1Az2bnXzTW6w/Gjxn78GDBw8epg1M257MxNcYWX0PC/e1MvLm9sJ7LjUn/hbx/wHBRr3DLTgMCgAAAABJRU5ErkJggg==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9458325" y="845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142875</xdr:rowOff>
    </xdr:to>
    <xdr:sp macro="" textlink="">
      <xdr:nvSpPr>
        <xdr:cNvPr id="2051" name="AutoShape 3" descr="image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9458325" y="84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466725</xdr:colOff>
      <xdr:row>19</xdr:row>
      <xdr:rowOff>97297</xdr:rowOff>
    </xdr:from>
    <xdr:to>
      <xdr:col>1</xdr:col>
      <xdr:colOff>3848100</xdr:colOff>
      <xdr:row>19</xdr:row>
      <xdr:rowOff>2971800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5" y="3373897"/>
          <a:ext cx="3381375" cy="287450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381001</xdr:colOff>
      <xdr:row>22</xdr:row>
      <xdr:rowOff>161925</xdr:rowOff>
    </xdr:from>
    <xdr:to>
      <xdr:col>1</xdr:col>
      <xdr:colOff>3838575</xdr:colOff>
      <xdr:row>22</xdr:row>
      <xdr:rowOff>2901841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6915150"/>
          <a:ext cx="3457574" cy="273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V777"/>
  <sheetViews>
    <sheetView tabSelected="1" zoomScale="90" zoomScaleNormal="90" zoomScaleSheetLayoutView="85" workbookViewId="0">
      <selection activeCell="B11" sqref="B11"/>
    </sheetView>
  </sheetViews>
  <sheetFormatPr baseColWidth="10" defaultColWidth="11.453125" defaultRowHeight="17.5" x14ac:dyDescent="0.25"/>
  <cols>
    <col min="1" max="1" width="12.453125" style="29" customWidth="1"/>
    <col min="2" max="2" width="85" style="31" customWidth="1"/>
    <col min="3" max="3" width="30" style="31" customWidth="1"/>
    <col min="4" max="4" width="31.453125" style="6" customWidth="1"/>
    <col min="5" max="5" width="35.453125" style="6" customWidth="1"/>
    <col min="6" max="6" width="19.81640625" style="6" customWidth="1"/>
    <col min="7" max="11" width="5.7265625" style="6" customWidth="1"/>
    <col min="12" max="12" width="5.26953125" style="6" customWidth="1"/>
    <col min="13" max="72" width="5.7265625" style="6" customWidth="1"/>
    <col min="73" max="176" width="5.7265625" style="6" hidden="1" customWidth="1"/>
    <col min="177" max="177" width="28" style="22" customWidth="1"/>
    <col min="178" max="183" width="11.26953125" style="27" customWidth="1"/>
    <col min="184" max="184" width="13.54296875" style="6" customWidth="1"/>
    <col min="185" max="16384" width="11.453125" style="27"/>
  </cols>
  <sheetData>
    <row r="1" spans="1:334" s="18" customFormat="1" ht="87.75" customHeight="1" thickBot="1" x14ac:dyDescent="0.3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5"/>
      <c r="FV1" s="180" t="s">
        <v>0</v>
      </c>
      <c r="FW1" s="181"/>
      <c r="FX1" s="181"/>
      <c r="FY1" s="181"/>
      <c r="FZ1" s="181"/>
      <c r="GA1" s="182"/>
      <c r="GB1" s="54"/>
    </row>
    <row r="2" spans="1:334" s="19" customFormat="1" ht="27" customHeight="1" x14ac:dyDescent="0.25">
      <c r="A2" s="195" t="s">
        <v>1</v>
      </c>
      <c r="B2" s="196"/>
      <c r="C2" s="153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92">
        <f>AVERAGE(GB12,GB23,GB34,GB45,GB56,GB67,GB78,GB89)</f>
        <v>0</v>
      </c>
      <c r="FV2" s="186" t="s">
        <v>29</v>
      </c>
      <c r="FW2" s="186" t="s">
        <v>30</v>
      </c>
      <c r="FX2" s="186" t="s">
        <v>57</v>
      </c>
      <c r="FY2" s="186" t="s">
        <v>58</v>
      </c>
      <c r="FZ2" s="186" t="s">
        <v>28</v>
      </c>
      <c r="GA2" s="189" t="s">
        <v>27</v>
      </c>
      <c r="GB2" s="55"/>
    </row>
    <row r="3" spans="1:334" s="19" customFormat="1" ht="27" customHeight="1" x14ac:dyDescent="0.25">
      <c r="A3" s="197" t="s">
        <v>3</v>
      </c>
      <c r="B3" s="198"/>
      <c r="C3" s="157"/>
      <c r="D3" s="151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58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93"/>
      <c r="FV3" s="187"/>
      <c r="FW3" s="187"/>
      <c r="FX3" s="187"/>
      <c r="FY3" s="187"/>
      <c r="FZ3" s="187"/>
      <c r="GA3" s="190"/>
      <c r="GB3" s="56"/>
    </row>
    <row r="4" spans="1:334" s="19" customFormat="1" ht="27" customHeight="1" x14ac:dyDescent="0.25">
      <c r="A4" s="197" t="s">
        <v>25</v>
      </c>
      <c r="B4" s="198"/>
      <c r="C4" s="157"/>
      <c r="D4" s="151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51" t="s">
        <v>2</v>
      </c>
      <c r="BM4" s="151"/>
      <c r="BN4" s="151"/>
      <c r="BO4" s="151"/>
      <c r="BP4" s="151"/>
      <c r="BQ4" s="151"/>
      <c r="BR4" s="151"/>
      <c r="BS4" s="117"/>
      <c r="BT4" s="158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93"/>
      <c r="FV4" s="187"/>
      <c r="FW4" s="187"/>
      <c r="FX4" s="187"/>
      <c r="FY4" s="187"/>
      <c r="FZ4" s="187"/>
      <c r="GA4" s="190"/>
      <c r="GB4" s="56"/>
    </row>
    <row r="5" spans="1:334" s="19" customFormat="1" ht="27" customHeight="1" x14ac:dyDescent="0.25">
      <c r="A5" s="197" t="s">
        <v>16</v>
      </c>
      <c r="B5" s="198"/>
      <c r="C5" s="157"/>
      <c r="D5" s="151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58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93"/>
      <c r="FV5" s="187"/>
      <c r="FW5" s="187"/>
      <c r="FX5" s="187"/>
      <c r="FY5" s="187"/>
      <c r="FZ5" s="187"/>
      <c r="GA5" s="190"/>
      <c r="GB5" s="56"/>
    </row>
    <row r="6" spans="1:334" s="19" customFormat="1" ht="27" customHeight="1" thickBot="1" x14ac:dyDescent="0.3">
      <c r="A6" s="178" t="s">
        <v>4</v>
      </c>
      <c r="B6" s="179"/>
      <c r="C6" s="159"/>
      <c r="D6" s="160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2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94"/>
      <c r="FV6" s="187"/>
      <c r="FW6" s="187"/>
      <c r="FX6" s="187"/>
      <c r="FY6" s="187"/>
      <c r="FZ6" s="187"/>
      <c r="GA6" s="190"/>
      <c r="GB6" s="56"/>
    </row>
    <row r="7" spans="1:334" s="18" customFormat="1" ht="34.5" customHeight="1" thickBot="1" x14ac:dyDescent="0.3">
      <c r="A7" s="109" t="s">
        <v>22</v>
      </c>
      <c r="B7" s="110"/>
      <c r="C7" s="111"/>
      <c r="D7" s="111"/>
      <c r="E7" s="111"/>
      <c r="F7" s="111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1"/>
      <c r="FV7" s="188"/>
      <c r="FW7" s="188"/>
      <c r="FX7" s="188"/>
      <c r="FY7" s="188"/>
      <c r="FZ7" s="188"/>
      <c r="GA7" s="191"/>
      <c r="GB7" s="56"/>
      <c r="GD7" s="19"/>
    </row>
    <row r="8" spans="1:334" s="148" customFormat="1" ht="54" customHeight="1" thickBot="1" x14ac:dyDescent="0.3">
      <c r="A8" s="176" t="s">
        <v>55</v>
      </c>
      <c r="B8" s="141" t="s">
        <v>23</v>
      </c>
      <c r="C8" s="142" t="s">
        <v>32</v>
      </c>
      <c r="D8" s="143" t="s">
        <v>5</v>
      </c>
      <c r="E8" s="143" t="s">
        <v>24</v>
      </c>
      <c r="F8" s="144" t="s">
        <v>26</v>
      </c>
      <c r="G8" s="199" t="s">
        <v>9</v>
      </c>
      <c r="H8" s="200"/>
      <c r="I8" s="200"/>
      <c r="J8" s="200"/>
      <c r="K8" s="201"/>
      <c r="L8" s="199" t="s">
        <v>10</v>
      </c>
      <c r="M8" s="200" t="s">
        <v>34</v>
      </c>
      <c r="N8" s="200" t="s">
        <v>34</v>
      </c>
      <c r="O8" s="201" t="s">
        <v>34</v>
      </c>
      <c r="P8" s="199" t="s">
        <v>11</v>
      </c>
      <c r="Q8" s="200" t="s">
        <v>34</v>
      </c>
      <c r="R8" s="200" t="s">
        <v>34</v>
      </c>
      <c r="S8" s="200" t="s">
        <v>34</v>
      </c>
      <c r="T8" s="201" t="s">
        <v>34</v>
      </c>
      <c r="U8" s="199" t="s">
        <v>12</v>
      </c>
      <c r="V8" s="200"/>
      <c r="W8" s="200"/>
      <c r="X8" s="201"/>
      <c r="Y8" s="199" t="s">
        <v>13</v>
      </c>
      <c r="Z8" s="200"/>
      <c r="AA8" s="200"/>
      <c r="AB8" s="201"/>
      <c r="AC8" s="199" t="s">
        <v>18</v>
      </c>
      <c r="AD8" s="200"/>
      <c r="AE8" s="200"/>
      <c r="AF8" s="200"/>
      <c r="AG8" s="201"/>
      <c r="AH8" s="199" t="s">
        <v>19</v>
      </c>
      <c r="AI8" s="200"/>
      <c r="AJ8" s="200"/>
      <c r="AK8" s="201"/>
      <c r="AL8" s="199" t="s">
        <v>20</v>
      </c>
      <c r="AM8" s="200"/>
      <c r="AN8" s="200"/>
      <c r="AO8" s="201"/>
      <c r="AP8" s="199" t="s">
        <v>21</v>
      </c>
      <c r="AQ8" s="200"/>
      <c r="AR8" s="200"/>
      <c r="AS8" s="200"/>
      <c r="AT8" s="201"/>
      <c r="AU8" s="202" t="s">
        <v>6</v>
      </c>
      <c r="AV8" s="203"/>
      <c r="AW8" s="203"/>
      <c r="AX8" s="203"/>
      <c r="AY8" s="199" t="s">
        <v>7</v>
      </c>
      <c r="AZ8" s="200"/>
      <c r="BA8" s="200"/>
      <c r="BB8" s="201"/>
      <c r="BC8" s="202" t="s">
        <v>8</v>
      </c>
      <c r="BD8" s="203"/>
      <c r="BE8" s="203"/>
      <c r="BF8" s="203"/>
      <c r="BG8" s="203"/>
      <c r="BH8" s="199" t="s">
        <v>9</v>
      </c>
      <c r="BI8" s="200"/>
      <c r="BJ8" s="200"/>
      <c r="BK8" s="201"/>
      <c r="BL8" s="199" t="s">
        <v>10</v>
      </c>
      <c r="BM8" s="200"/>
      <c r="BN8" s="200"/>
      <c r="BO8" s="201"/>
      <c r="BP8" s="203" t="s">
        <v>11</v>
      </c>
      <c r="BQ8" s="203"/>
      <c r="BR8" s="203"/>
      <c r="BS8" s="203"/>
      <c r="BT8" s="203"/>
      <c r="BU8" s="199" t="s">
        <v>12</v>
      </c>
      <c r="BV8" s="200" t="s">
        <v>34</v>
      </c>
      <c r="BW8" s="200" t="s">
        <v>34</v>
      </c>
      <c r="BX8" s="201" t="s">
        <v>34</v>
      </c>
      <c r="BY8" s="199" t="s">
        <v>13</v>
      </c>
      <c r="BZ8" s="200" t="s">
        <v>34</v>
      </c>
      <c r="CA8" s="200" t="s">
        <v>34</v>
      </c>
      <c r="CB8" s="200" t="s">
        <v>34</v>
      </c>
      <c r="CC8" s="199" t="s">
        <v>18</v>
      </c>
      <c r="CD8" s="200" t="s">
        <v>34</v>
      </c>
      <c r="CE8" s="200" t="s">
        <v>34</v>
      </c>
      <c r="CF8" s="200" t="s">
        <v>34</v>
      </c>
      <c r="CG8" s="150" t="s">
        <v>34</v>
      </c>
      <c r="CH8" s="203" t="s">
        <v>19</v>
      </c>
      <c r="CI8" s="203" t="s">
        <v>34</v>
      </c>
      <c r="CJ8" s="203" t="s">
        <v>34</v>
      </c>
      <c r="CK8" s="203" t="s">
        <v>34</v>
      </c>
      <c r="CL8" s="199" t="s">
        <v>20</v>
      </c>
      <c r="CM8" s="200" t="s">
        <v>34</v>
      </c>
      <c r="CN8" s="200" t="s">
        <v>34</v>
      </c>
      <c r="CO8" s="201" t="s">
        <v>34</v>
      </c>
      <c r="CP8" s="199" t="s">
        <v>21</v>
      </c>
      <c r="CQ8" s="200" t="s">
        <v>34</v>
      </c>
      <c r="CR8" s="200" t="s">
        <v>34</v>
      </c>
      <c r="CS8" s="200" t="s">
        <v>34</v>
      </c>
      <c r="CT8" s="150" t="s">
        <v>34</v>
      </c>
      <c r="CU8" s="199" t="s">
        <v>6</v>
      </c>
      <c r="CV8" s="200" t="s">
        <v>34</v>
      </c>
      <c r="CW8" s="200" t="s">
        <v>34</v>
      </c>
      <c r="CX8" s="201" t="s">
        <v>34</v>
      </c>
      <c r="CY8" s="199" t="s">
        <v>7</v>
      </c>
      <c r="CZ8" s="200" t="s">
        <v>34</v>
      </c>
      <c r="DA8" s="200" t="s">
        <v>34</v>
      </c>
      <c r="DB8" s="200" t="s">
        <v>34</v>
      </c>
      <c r="DC8" s="150" t="s">
        <v>34</v>
      </c>
      <c r="DD8" s="199" t="s">
        <v>8</v>
      </c>
      <c r="DE8" s="200" t="s">
        <v>34</v>
      </c>
      <c r="DF8" s="200" t="s">
        <v>34</v>
      </c>
      <c r="DG8" s="201" t="s">
        <v>34</v>
      </c>
      <c r="DH8" s="199" t="s">
        <v>9</v>
      </c>
      <c r="DI8" s="200" t="s">
        <v>34</v>
      </c>
      <c r="DJ8" s="200" t="s">
        <v>34</v>
      </c>
      <c r="DK8" s="201" t="s">
        <v>34</v>
      </c>
      <c r="DL8" s="199" t="s">
        <v>10</v>
      </c>
      <c r="DM8" s="200" t="s">
        <v>34</v>
      </c>
      <c r="DN8" s="200" t="s">
        <v>34</v>
      </c>
      <c r="DO8" s="200" t="s">
        <v>34</v>
      </c>
      <c r="DP8" s="150" t="s">
        <v>34</v>
      </c>
      <c r="DQ8" s="199" t="s">
        <v>11</v>
      </c>
      <c r="DR8" s="200" t="s">
        <v>34</v>
      </c>
      <c r="DS8" s="200" t="s">
        <v>34</v>
      </c>
      <c r="DT8" s="201" t="s">
        <v>34</v>
      </c>
      <c r="DU8" s="203" t="s">
        <v>12</v>
      </c>
      <c r="DV8" s="203" t="s">
        <v>34</v>
      </c>
      <c r="DW8" s="203" t="s">
        <v>34</v>
      </c>
      <c r="DX8" s="203" t="s">
        <v>34</v>
      </c>
      <c r="DY8" s="134" t="s">
        <v>13</v>
      </c>
      <c r="DZ8" s="134" t="s">
        <v>34</v>
      </c>
      <c r="EA8" s="134" t="s">
        <v>34</v>
      </c>
      <c r="EB8" s="134" t="s">
        <v>34</v>
      </c>
      <c r="EC8" s="134" t="s">
        <v>18</v>
      </c>
      <c r="ED8" s="134" t="s">
        <v>34</v>
      </c>
      <c r="EE8" s="134" t="s">
        <v>34</v>
      </c>
      <c r="EF8" s="134" t="s">
        <v>34</v>
      </c>
      <c r="EG8" s="134" t="s">
        <v>34</v>
      </c>
      <c r="EH8" s="134" t="s">
        <v>19</v>
      </c>
      <c r="EI8" s="134" t="s">
        <v>34</v>
      </c>
      <c r="EJ8" s="134" t="s">
        <v>34</v>
      </c>
      <c r="EK8" s="134" t="s">
        <v>34</v>
      </c>
      <c r="EL8" s="134" t="s">
        <v>20</v>
      </c>
      <c r="EM8" s="134" t="s">
        <v>34</v>
      </c>
      <c r="EN8" s="134" t="s">
        <v>34</v>
      </c>
      <c r="EO8" s="134" t="s">
        <v>34</v>
      </c>
      <c r="EP8" s="134" t="s">
        <v>34</v>
      </c>
      <c r="EQ8" s="134" t="s">
        <v>21</v>
      </c>
      <c r="ER8" s="134" t="s">
        <v>34</v>
      </c>
      <c r="ES8" s="134" t="s">
        <v>34</v>
      </c>
      <c r="ET8" s="134" t="s">
        <v>34</v>
      </c>
      <c r="EU8" s="134" t="s">
        <v>6</v>
      </c>
      <c r="EV8" s="134" t="s">
        <v>34</v>
      </c>
      <c r="EW8" s="134" t="s">
        <v>34</v>
      </c>
      <c r="EX8" s="134" t="s">
        <v>34</v>
      </c>
      <c r="EY8" s="134" t="s">
        <v>7</v>
      </c>
      <c r="EZ8" s="134" t="s">
        <v>34</v>
      </c>
      <c r="FA8" s="134" t="s">
        <v>34</v>
      </c>
      <c r="FB8" s="134" t="s">
        <v>34</v>
      </c>
      <c r="FC8" s="134" t="s">
        <v>34</v>
      </c>
      <c r="FD8" s="134" t="s">
        <v>8</v>
      </c>
      <c r="FE8" s="134" t="s">
        <v>34</v>
      </c>
      <c r="FF8" s="134" t="s">
        <v>34</v>
      </c>
      <c r="FG8" s="134" t="s">
        <v>34</v>
      </c>
      <c r="FH8" s="134" t="s">
        <v>9</v>
      </c>
      <c r="FI8" s="134" t="s">
        <v>34</v>
      </c>
      <c r="FJ8" s="134" t="s">
        <v>34</v>
      </c>
      <c r="FK8" s="134" t="s">
        <v>34</v>
      </c>
      <c r="FL8" s="134" t="s">
        <v>10</v>
      </c>
      <c r="FM8" s="134" t="s">
        <v>34</v>
      </c>
      <c r="FN8" s="134" t="s">
        <v>34</v>
      </c>
      <c r="FO8" s="134" t="s">
        <v>34</v>
      </c>
      <c r="FP8" s="134" t="s">
        <v>34</v>
      </c>
      <c r="FQ8" s="134" t="s">
        <v>11</v>
      </c>
      <c r="FR8" s="133" t="s">
        <v>34</v>
      </c>
      <c r="FS8" s="133" t="s">
        <v>34</v>
      </c>
      <c r="FT8" s="133" t="s">
        <v>34</v>
      </c>
      <c r="FU8" s="145" t="s">
        <v>60</v>
      </c>
      <c r="FV8" s="146">
        <v>0.05</v>
      </c>
      <c r="FW8" s="147">
        <v>0.25</v>
      </c>
      <c r="FX8" s="147">
        <v>0.5</v>
      </c>
      <c r="FY8" s="147">
        <v>0.75</v>
      </c>
      <c r="FZ8" s="147">
        <v>0.9</v>
      </c>
      <c r="GA8" s="163">
        <v>1</v>
      </c>
      <c r="GB8" s="166"/>
      <c r="GD8" s="149"/>
    </row>
    <row r="9" spans="1:334" s="5" customFormat="1" ht="37.5" customHeight="1" thickBot="1" x14ac:dyDescent="0.3">
      <c r="A9" s="177"/>
      <c r="B9" s="123"/>
      <c r="C9" s="124"/>
      <c r="D9" s="125"/>
      <c r="E9" s="125"/>
      <c r="F9" s="126"/>
      <c r="G9" s="128">
        <v>1</v>
      </c>
      <c r="H9" s="129">
        <v>8</v>
      </c>
      <c r="I9" s="129">
        <v>15</v>
      </c>
      <c r="J9" s="129">
        <v>22</v>
      </c>
      <c r="K9" s="129">
        <v>29</v>
      </c>
      <c r="L9" s="129">
        <v>5</v>
      </c>
      <c r="M9" s="129">
        <v>12</v>
      </c>
      <c r="N9" s="129">
        <v>19</v>
      </c>
      <c r="O9" s="129">
        <v>26</v>
      </c>
      <c r="P9" s="129">
        <v>3</v>
      </c>
      <c r="Q9" s="129">
        <v>10</v>
      </c>
      <c r="R9" s="129">
        <v>17</v>
      </c>
      <c r="S9" s="129">
        <v>24</v>
      </c>
      <c r="T9" s="129">
        <v>31</v>
      </c>
      <c r="U9" s="129">
        <v>7</v>
      </c>
      <c r="V9" s="129">
        <v>14</v>
      </c>
      <c r="W9" s="129">
        <v>21</v>
      </c>
      <c r="X9" s="129">
        <v>28</v>
      </c>
      <c r="Y9" s="129">
        <v>4</v>
      </c>
      <c r="Z9" s="129">
        <v>11</v>
      </c>
      <c r="AA9" s="129">
        <v>18</v>
      </c>
      <c r="AB9" s="129">
        <v>25</v>
      </c>
      <c r="AC9" s="129">
        <v>3</v>
      </c>
      <c r="AD9" s="129">
        <v>10</v>
      </c>
      <c r="AE9" s="129">
        <v>17</v>
      </c>
      <c r="AF9" s="129">
        <v>24</v>
      </c>
      <c r="AG9" s="129">
        <v>31</v>
      </c>
      <c r="AH9" s="129">
        <v>7</v>
      </c>
      <c r="AI9" s="129">
        <v>14</v>
      </c>
      <c r="AJ9" s="129">
        <v>21</v>
      </c>
      <c r="AK9" s="129">
        <v>28</v>
      </c>
      <c r="AL9" s="129">
        <v>5</v>
      </c>
      <c r="AM9" s="129">
        <v>12</v>
      </c>
      <c r="AN9" s="129">
        <v>19</v>
      </c>
      <c r="AO9" s="129">
        <v>26</v>
      </c>
      <c r="AP9" s="129">
        <v>2</v>
      </c>
      <c r="AQ9" s="129">
        <v>9</v>
      </c>
      <c r="AR9" s="129">
        <v>16</v>
      </c>
      <c r="AS9" s="129">
        <v>23</v>
      </c>
      <c r="AT9" s="129">
        <v>30</v>
      </c>
      <c r="AU9" s="129">
        <v>7</v>
      </c>
      <c r="AV9" s="129">
        <v>14</v>
      </c>
      <c r="AW9" s="129">
        <v>21</v>
      </c>
      <c r="AX9" s="129">
        <v>28</v>
      </c>
      <c r="AY9" s="129">
        <v>4</v>
      </c>
      <c r="AZ9" s="129">
        <v>11</v>
      </c>
      <c r="BA9" s="129">
        <v>18</v>
      </c>
      <c r="BB9" s="129">
        <v>25</v>
      </c>
      <c r="BC9" s="129">
        <v>1</v>
      </c>
      <c r="BD9" s="129">
        <v>8</v>
      </c>
      <c r="BE9" s="129">
        <v>15</v>
      </c>
      <c r="BF9" s="129">
        <v>22</v>
      </c>
      <c r="BG9" s="129">
        <v>29</v>
      </c>
      <c r="BH9" s="129">
        <v>6</v>
      </c>
      <c r="BI9" s="129">
        <v>13</v>
      </c>
      <c r="BJ9" s="129">
        <v>20</v>
      </c>
      <c r="BK9" s="129">
        <v>27</v>
      </c>
      <c r="BL9" s="129">
        <v>3</v>
      </c>
      <c r="BM9" s="129">
        <v>10</v>
      </c>
      <c r="BN9" s="129">
        <v>17</v>
      </c>
      <c r="BO9" s="129">
        <v>24</v>
      </c>
      <c r="BP9" s="129">
        <v>1</v>
      </c>
      <c r="BQ9" s="129">
        <v>8</v>
      </c>
      <c r="BR9" s="129">
        <v>15</v>
      </c>
      <c r="BS9" s="129">
        <v>22</v>
      </c>
      <c r="BT9" s="129">
        <v>29</v>
      </c>
      <c r="BU9" s="129">
        <v>5</v>
      </c>
      <c r="BV9" s="129">
        <v>12</v>
      </c>
      <c r="BW9" s="129">
        <v>19</v>
      </c>
      <c r="BX9" s="129">
        <v>26</v>
      </c>
      <c r="BY9" s="129">
        <v>2</v>
      </c>
      <c r="BZ9" s="129">
        <v>9</v>
      </c>
      <c r="CA9" s="129">
        <v>16</v>
      </c>
      <c r="CB9" s="129">
        <v>23</v>
      </c>
      <c r="CC9" s="129">
        <v>2</v>
      </c>
      <c r="CD9" s="129">
        <v>9</v>
      </c>
      <c r="CE9" s="129">
        <v>16</v>
      </c>
      <c r="CF9" s="129">
        <v>23</v>
      </c>
      <c r="CG9" s="129">
        <v>30</v>
      </c>
      <c r="CH9" s="129">
        <v>6</v>
      </c>
      <c r="CI9" s="129">
        <v>13</v>
      </c>
      <c r="CJ9" s="129">
        <v>20</v>
      </c>
      <c r="CK9" s="129">
        <v>27</v>
      </c>
      <c r="CL9" s="129">
        <v>4</v>
      </c>
      <c r="CM9" s="129">
        <v>11</v>
      </c>
      <c r="CN9" s="129">
        <v>18</v>
      </c>
      <c r="CO9" s="129">
        <v>25</v>
      </c>
      <c r="CP9" s="129">
        <v>1</v>
      </c>
      <c r="CQ9" s="129">
        <v>8</v>
      </c>
      <c r="CR9" s="129">
        <v>15</v>
      </c>
      <c r="CS9" s="129">
        <v>22</v>
      </c>
      <c r="CT9" s="129">
        <v>29</v>
      </c>
      <c r="CU9" s="129">
        <v>6</v>
      </c>
      <c r="CV9" s="129">
        <v>13</v>
      </c>
      <c r="CW9" s="129">
        <v>20</v>
      </c>
      <c r="CX9" s="129">
        <v>27</v>
      </c>
      <c r="CY9" s="129">
        <v>3</v>
      </c>
      <c r="CZ9" s="129">
        <v>10</v>
      </c>
      <c r="DA9" s="129">
        <v>17</v>
      </c>
      <c r="DB9" s="129">
        <v>24</v>
      </c>
      <c r="DC9" s="129">
        <v>31</v>
      </c>
      <c r="DD9" s="129">
        <v>7</v>
      </c>
      <c r="DE9" s="129">
        <v>14</v>
      </c>
      <c r="DF9" s="129">
        <v>21</v>
      </c>
      <c r="DG9" s="129">
        <v>28</v>
      </c>
      <c r="DH9" s="129">
        <v>5</v>
      </c>
      <c r="DI9" s="129">
        <v>12</v>
      </c>
      <c r="DJ9" s="129">
        <v>19</v>
      </c>
      <c r="DK9" s="129">
        <v>26</v>
      </c>
      <c r="DL9" s="129">
        <v>2</v>
      </c>
      <c r="DM9" s="129">
        <v>9</v>
      </c>
      <c r="DN9" s="129">
        <v>16</v>
      </c>
      <c r="DO9" s="129">
        <v>23</v>
      </c>
      <c r="DP9" s="129">
        <v>30</v>
      </c>
      <c r="DQ9" s="129">
        <v>7</v>
      </c>
      <c r="DR9" s="129">
        <v>14</v>
      </c>
      <c r="DS9" s="129">
        <v>21</v>
      </c>
      <c r="DT9" s="129">
        <v>28</v>
      </c>
      <c r="DU9" s="129">
        <v>4</v>
      </c>
      <c r="DV9" s="129">
        <v>11</v>
      </c>
      <c r="DW9" s="129">
        <v>18</v>
      </c>
      <c r="DX9" s="130">
        <v>25</v>
      </c>
      <c r="DY9" s="131">
        <v>1</v>
      </c>
      <c r="DZ9" s="131">
        <v>8</v>
      </c>
      <c r="EA9" s="131">
        <v>15</v>
      </c>
      <c r="EB9" s="131">
        <v>22</v>
      </c>
      <c r="EC9" s="131">
        <v>1</v>
      </c>
      <c r="ED9" s="131">
        <v>8</v>
      </c>
      <c r="EE9" s="131">
        <v>15</v>
      </c>
      <c r="EF9" s="131">
        <v>22</v>
      </c>
      <c r="EG9" s="131">
        <v>29</v>
      </c>
      <c r="EH9" s="131">
        <v>5</v>
      </c>
      <c r="EI9" s="131">
        <v>12</v>
      </c>
      <c r="EJ9" s="131">
        <v>19</v>
      </c>
      <c r="EK9" s="131">
        <v>26</v>
      </c>
      <c r="EL9" s="131">
        <v>3</v>
      </c>
      <c r="EM9" s="131">
        <v>10</v>
      </c>
      <c r="EN9" s="131">
        <v>17</v>
      </c>
      <c r="EO9" s="131">
        <v>24</v>
      </c>
      <c r="EP9" s="131">
        <v>31</v>
      </c>
      <c r="EQ9" s="131">
        <v>7</v>
      </c>
      <c r="ER9" s="131">
        <v>14</v>
      </c>
      <c r="ES9" s="131">
        <v>21</v>
      </c>
      <c r="ET9" s="131">
        <v>28</v>
      </c>
      <c r="EU9" s="131">
        <v>5</v>
      </c>
      <c r="EV9" s="131">
        <v>12</v>
      </c>
      <c r="EW9" s="131">
        <v>19</v>
      </c>
      <c r="EX9" s="131">
        <v>26</v>
      </c>
      <c r="EY9" s="131">
        <v>2</v>
      </c>
      <c r="EZ9" s="131">
        <v>9</v>
      </c>
      <c r="FA9" s="131">
        <v>16</v>
      </c>
      <c r="FB9" s="131">
        <v>23</v>
      </c>
      <c r="FC9" s="131">
        <v>30</v>
      </c>
      <c r="FD9" s="131">
        <v>6</v>
      </c>
      <c r="FE9" s="131">
        <v>13</v>
      </c>
      <c r="FF9" s="131">
        <v>20</v>
      </c>
      <c r="FG9" s="131">
        <v>27</v>
      </c>
      <c r="FH9" s="131">
        <v>4</v>
      </c>
      <c r="FI9" s="131">
        <v>11</v>
      </c>
      <c r="FJ9" s="131">
        <v>18</v>
      </c>
      <c r="FK9" s="131">
        <v>25</v>
      </c>
      <c r="FL9" s="131">
        <v>1</v>
      </c>
      <c r="FM9" s="131">
        <v>8</v>
      </c>
      <c r="FN9" s="131">
        <v>15</v>
      </c>
      <c r="FO9" s="131">
        <v>22</v>
      </c>
      <c r="FP9" s="131">
        <v>29</v>
      </c>
      <c r="FQ9" s="131">
        <v>6</v>
      </c>
      <c r="FR9" s="131">
        <v>13</v>
      </c>
      <c r="FS9" s="131">
        <v>20</v>
      </c>
      <c r="FT9" s="132">
        <v>27</v>
      </c>
      <c r="FU9" s="135"/>
      <c r="FV9" s="139"/>
      <c r="FW9" s="140"/>
      <c r="FX9" s="140"/>
      <c r="FY9" s="140"/>
      <c r="FZ9" s="140"/>
      <c r="GA9" s="164"/>
      <c r="GB9" s="165"/>
      <c r="GC9" s="3"/>
      <c r="GD9" s="19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</row>
    <row r="10" spans="1:334" s="16" customFormat="1" ht="37.5" customHeight="1" x14ac:dyDescent="0.25">
      <c r="A10" s="57"/>
      <c r="B10" s="39" t="s">
        <v>17</v>
      </c>
      <c r="C10" s="46"/>
      <c r="D10" s="45"/>
      <c r="E10" s="45"/>
      <c r="F10" s="45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127"/>
      <c r="FV10" s="136"/>
      <c r="FW10" s="137"/>
      <c r="FX10" s="137"/>
      <c r="FY10" s="137"/>
      <c r="FZ10" s="137"/>
      <c r="GA10" s="137"/>
      <c r="GB10" s="138"/>
      <c r="GC10" s="3"/>
      <c r="GD10" s="19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</row>
    <row r="11" spans="1:334" s="35" customFormat="1" ht="37.5" customHeight="1" x14ac:dyDescent="0.25">
      <c r="A11" s="68"/>
      <c r="B11" s="72" t="s">
        <v>14</v>
      </c>
      <c r="C11" s="47"/>
      <c r="D11" s="69"/>
      <c r="E11" s="69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120"/>
      <c r="FP11" s="120"/>
      <c r="FQ11" s="120"/>
      <c r="FR11" s="120"/>
      <c r="FS11" s="71"/>
      <c r="FT11" s="71"/>
      <c r="FU11" s="50"/>
      <c r="FV11" s="52"/>
      <c r="FW11" s="53"/>
      <c r="FX11" s="53"/>
      <c r="FY11" s="53"/>
      <c r="FZ11" s="53"/>
      <c r="GA11" s="53"/>
      <c r="GB11" s="58"/>
      <c r="GC11" s="33"/>
      <c r="GD11" s="34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</row>
    <row r="12" spans="1:334" s="7" customFormat="1" ht="27" customHeight="1" x14ac:dyDescent="0.25">
      <c r="A12" s="68"/>
      <c r="B12" s="73" t="s">
        <v>33</v>
      </c>
      <c r="C12" s="73"/>
      <c r="D12" s="74"/>
      <c r="E12" s="74"/>
      <c r="F12" s="74"/>
      <c r="G12" s="74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113"/>
      <c r="FP12" s="113"/>
      <c r="FQ12" s="113"/>
      <c r="FR12" s="113"/>
      <c r="FS12" s="74"/>
      <c r="FT12" s="74"/>
      <c r="FU12" s="75"/>
      <c r="FV12" s="51"/>
      <c r="FW12" s="51"/>
      <c r="FX12" s="51"/>
      <c r="FY12" s="51"/>
      <c r="FZ12" s="51"/>
      <c r="GA12" s="51"/>
      <c r="GB12" s="76">
        <f>AVERAGE(GB13:GB22)</f>
        <v>0</v>
      </c>
      <c r="GD12" s="43"/>
    </row>
    <row r="13" spans="1:334" s="20" customFormat="1" ht="27" x14ac:dyDescent="0.25">
      <c r="A13" s="77"/>
      <c r="B13" s="78"/>
      <c r="C13" s="79"/>
      <c r="D13" s="80"/>
      <c r="E13" s="80"/>
      <c r="F13" s="80"/>
      <c r="G13" s="81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2"/>
      <c r="EF13" s="81"/>
      <c r="EG13" s="81"/>
      <c r="EH13" s="81"/>
      <c r="EI13" s="82"/>
      <c r="EJ13" s="81"/>
      <c r="EK13" s="81"/>
      <c r="EL13" s="81"/>
      <c r="EM13" s="81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71"/>
      <c r="FF13" s="82"/>
      <c r="FG13" s="82"/>
      <c r="FH13" s="82"/>
      <c r="FI13" s="82"/>
      <c r="FJ13" s="71"/>
      <c r="FK13" s="82"/>
      <c r="FL13" s="82"/>
      <c r="FM13" s="82"/>
      <c r="FN13" s="71"/>
      <c r="FO13" s="120"/>
      <c r="FP13" s="120"/>
      <c r="FQ13" s="120"/>
      <c r="FR13" s="120"/>
      <c r="FS13" s="82"/>
      <c r="FT13" s="82"/>
      <c r="FU13" s="32"/>
      <c r="FV13" s="14"/>
      <c r="FW13" s="14"/>
      <c r="FX13" s="14"/>
      <c r="FY13" s="14"/>
      <c r="FZ13" s="14"/>
      <c r="GA13" s="49"/>
      <c r="GB13" s="83">
        <f>IF(GA13&lt;&gt;"",1,IF(FZ13&lt;&gt;"",0.9,IF(FY13&lt;&gt;"",0.75,IF(FX13&lt;&gt;"",0.5,IF(FW13&lt;&gt;"",0.25,IF(FV13&lt;&gt;"",0.05,0))))))</f>
        <v>0</v>
      </c>
    </row>
    <row r="14" spans="1:334" s="7" customFormat="1" ht="27" x14ac:dyDescent="0.25">
      <c r="A14" s="84"/>
      <c r="B14" s="78"/>
      <c r="C14" s="79"/>
      <c r="D14" s="85"/>
      <c r="E14" s="80"/>
      <c r="F14" s="80"/>
      <c r="G14" s="81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71"/>
      <c r="FF14" s="82"/>
      <c r="FG14" s="82"/>
      <c r="FH14" s="82"/>
      <c r="FI14" s="82"/>
      <c r="FJ14" s="71"/>
      <c r="FK14" s="82"/>
      <c r="FL14" s="82"/>
      <c r="FM14" s="82"/>
      <c r="FN14" s="71"/>
      <c r="FO14" s="120"/>
      <c r="FP14" s="120"/>
      <c r="FQ14" s="120"/>
      <c r="FR14" s="120"/>
      <c r="FS14" s="82"/>
      <c r="FT14" s="82"/>
      <c r="FU14" s="32"/>
      <c r="FV14" s="14"/>
      <c r="FW14" s="14"/>
      <c r="FX14" s="14"/>
      <c r="FY14" s="14"/>
      <c r="FZ14" s="14"/>
      <c r="GA14" s="49"/>
      <c r="GB14" s="83">
        <f t="shared" ref="GB14:GB22" si="0">IF(GA14&lt;&gt;"",1,IF(FZ14&lt;&gt;"",0.9,IF(FY14&lt;&gt;"",0.75,IF(FX14&lt;&gt;"",0.5,IF(FW14&lt;&gt;"",0.3,IF(FV14&lt;&gt;"",0.2,0))))))</f>
        <v>0</v>
      </c>
      <c r="GD14" s="43"/>
    </row>
    <row r="15" spans="1:334" s="7" customFormat="1" ht="27" x14ac:dyDescent="0.25">
      <c r="A15" s="84"/>
      <c r="B15" s="78"/>
      <c r="C15" s="79"/>
      <c r="D15" s="85"/>
      <c r="E15" s="80"/>
      <c r="F15" s="80"/>
      <c r="G15" s="81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71"/>
      <c r="FF15" s="82"/>
      <c r="FG15" s="82"/>
      <c r="FH15" s="82"/>
      <c r="FI15" s="82"/>
      <c r="FJ15" s="71"/>
      <c r="FK15" s="82"/>
      <c r="FL15" s="82"/>
      <c r="FM15" s="82"/>
      <c r="FN15" s="71"/>
      <c r="FO15" s="120"/>
      <c r="FP15" s="120"/>
      <c r="FQ15" s="120"/>
      <c r="FR15" s="120"/>
      <c r="FS15" s="82"/>
      <c r="FT15" s="82"/>
      <c r="FU15" s="32"/>
      <c r="FV15" s="14"/>
      <c r="FW15" s="14"/>
      <c r="FX15" s="14"/>
      <c r="FY15" s="14"/>
      <c r="FZ15" s="14"/>
      <c r="GA15" s="49"/>
      <c r="GB15" s="83">
        <f t="shared" si="0"/>
        <v>0</v>
      </c>
      <c r="GD15" s="43"/>
    </row>
    <row r="16" spans="1:334" s="7" customFormat="1" ht="27" x14ac:dyDescent="0.25">
      <c r="A16" s="84"/>
      <c r="B16" s="78"/>
      <c r="C16" s="79"/>
      <c r="D16" s="85"/>
      <c r="E16" s="80"/>
      <c r="F16" s="80"/>
      <c r="G16" s="81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2"/>
      <c r="EF16" s="81"/>
      <c r="EG16" s="81"/>
      <c r="EH16" s="81"/>
      <c r="EI16" s="82"/>
      <c r="EJ16" s="81"/>
      <c r="EK16" s="81"/>
      <c r="EL16" s="81"/>
      <c r="EM16" s="81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71"/>
      <c r="FF16" s="82"/>
      <c r="FG16" s="82"/>
      <c r="FH16" s="82"/>
      <c r="FI16" s="82"/>
      <c r="FJ16" s="71"/>
      <c r="FK16" s="82"/>
      <c r="FL16" s="82"/>
      <c r="FM16" s="82"/>
      <c r="FN16" s="71"/>
      <c r="FO16" s="120"/>
      <c r="FP16" s="120"/>
      <c r="FQ16" s="120"/>
      <c r="FR16" s="120"/>
      <c r="FS16" s="82"/>
      <c r="FT16" s="82"/>
      <c r="FU16" s="32"/>
      <c r="FV16" s="14"/>
      <c r="FW16" s="14"/>
      <c r="FX16" s="14"/>
      <c r="FY16" s="14"/>
      <c r="FZ16" s="14"/>
      <c r="GA16" s="49"/>
      <c r="GB16" s="83">
        <f t="shared" si="0"/>
        <v>0</v>
      </c>
      <c r="GD16" s="43"/>
    </row>
    <row r="17" spans="1:186" s="7" customFormat="1" ht="27" x14ac:dyDescent="0.25">
      <c r="A17" s="84"/>
      <c r="B17" s="78"/>
      <c r="C17" s="79"/>
      <c r="D17" s="85"/>
      <c r="E17" s="80"/>
      <c r="F17" s="80"/>
      <c r="G17" s="81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2"/>
      <c r="FA17" s="82"/>
      <c r="FB17" s="82"/>
      <c r="FC17" s="82"/>
      <c r="FD17" s="82"/>
      <c r="FE17" s="71"/>
      <c r="FF17" s="82"/>
      <c r="FG17" s="82"/>
      <c r="FH17" s="82"/>
      <c r="FI17" s="82"/>
      <c r="FJ17" s="71"/>
      <c r="FK17" s="82"/>
      <c r="FL17" s="82"/>
      <c r="FM17" s="82"/>
      <c r="FN17" s="71"/>
      <c r="FO17" s="120"/>
      <c r="FP17" s="120"/>
      <c r="FQ17" s="120"/>
      <c r="FR17" s="120"/>
      <c r="FS17" s="82"/>
      <c r="FT17" s="82"/>
      <c r="FU17" s="32"/>
      <c r="FV17" s="14"/>
      <c r="FW17" s="14"/>
      <c r="FX17" s="14"/>
      <c r="FY17" s="14"/>
      <c r="FZ17" s="14"/>
      <c r="GA17" s="49"/>
      <c r="GB17" s="83">
        <f t="shared" si="0"/>
        <v>0</v>
      </c>
      <c r="GD17" s="43"/>
    </row>
    <row r="18" spans="1:186" s="7" customFormat="1" ht="27" x14ac:dyDescent="0.25">
      <c r="A18" s="84"/>
      <c r="B18" s="78"/>
      <c r="C18" s="79"/>
      <c r="D18" s="85"/>
      <c r="E18" s="80"/>
      <c r="F18" s="80"/>
      <c r="G18" s="81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2"/>
      <c r="FA18" s="82"/>
      <c r="FB18" s="82"/>
      <c r="FC18" s="82"/>
      <c r="FD18" s="82"/>
      <c r="FE18" s="71"/>
      <c r="FF18" s="82"/>
      <c r="FG18" s="82"/>
      <c r="FH18" s="82"/>
      <c r="FI18" s="82"/>
      <c r="FJ18" s="71"/>
      <c r="FK18" s="82"/>
      <c r="FL18" s="82"/>
      <c r="FM18" s="82"/>
      <c r="FN18" s="71"/>
      <c r="FO18" s="120"/>
      <c r="FP18" s="120"/>
      <c r="FQ18" s="120"/>
      <c r="FR18" s="120"/>
      <c r="FS18" s="82"/>
      <c r="FT18" s="82"/>
      <c r="FU18" s="32"/>
      <c r="FV18" s="14"/>
      <c r="FW18" s="14"/>
      <c r="FX18" s="14"/>
      <c r="FY18" s="14"/>
      <c r="FZ18" s="14"/>
      <c r="GA18" s="49"/>
      <c r="GB18" s="83">
        <f t="shared" si="0"/>
        <v>0</v>
      </c>
      <c r="GD18" s="43"/>
    </row>
    <row r="19" spans="1:186" s="7" customFormat="1" ht="27" x14ac:dyDescent="0.25">
      <c r="A19" s="84"/>
      <c r="B19" s="78"/>
      <c r="C19" s="79"/>
      <c r="D19" s="80"/>
      <c r="E19" s="80"/>
      <c r="F19" s="80"/>
      <c r="G19" s="81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2"/>
      <c r="FC19" s="82"/>
      <c r="FD19" s="82"/>
      <c r="FE19" s="71"/>
      <c r="FF19" s="82"/>
      <c r="FG19" s="82"/>
      <c r="FH19" s="82"/>
      <c r="FI19" s="82"/>
      <c r="FJ19" s="71"/>
      <c r="FK19" s="82"/>
      <c r="FL19" s="82"/>
      <c r="FM19" s="82"/>
      <c r="FN19" s="71"/>
      <c r="FO19" s="120"/>
      <c r="FP19" s="120"/>
      <c r="FQ19" s="120"/>
      <c r="FR19" s="120"/>
      <c r="FS19" s="82"/>
      <c r="FT19" s="82"/>
      <c r="FU19" s="32"/>
      <c r="FV19" s="14"/>
      <c r="FW19" s="14"/>
      <c r="FX19" s="14"/>
      <c r="FY19" s="14"/>
      <c r="FZ19" s="14"/>
      <c r="GA19" s="49"/>
      <c r="GB19" s="83">
        <f t="shared" si="0"/>
        <v>0</v>
      </c>
      <c r="GD19" s="43"/>
    </row>
    <row r="20" spans="1:186" s="7" customFormat="1" ht="28.5" customHeight="1" x14ac:dyDescent="0.25">
      <c r="A20" s="84"/>
      <c r="B20" s="78"/>
      <c r="C20" s="79"/>
      <c r="D20" s="80"/>
      <c r="E20" s="80"/>
      <c r="F20" s="80"/>
      <c r="G20" s="81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2"/>
      <c r="FA20" s="82"/>
      <c r="FB20" s="82"/>
      <c r="FC20" s="82"/>
      <c r="FD20" s="82"/>
      <c r="FE20" s="71"/>
      <c r="FF20" s="82"/>
      <c r="FG20" s="82"/>
      <c r="FH20" s="82"/>
      <c r="FI20" s="82"/>
      <c r="FJ20" s="71"/>
      <c r="FK20" s="82"/>
      <c r="FL20" s="82"/>
      <c r="FM20" s="82"/>
      <c r="FN20" s="71"/>
      <c r="FO20" s="120"/>
      <c r="FP20" s="120"/>
      <c r="FQ20" s="120"/>
      <c r="FR20" s="120"/>
      <c r="FS20" s="82"/>
      <c r="FT20" s="82"/>
      <c r="FU20" s="32"/>
      <c r="FV20" s="14"/>
      <c r="FW20" s="14"/>
      <c r="FX20" s="14"/>
      <c r="FY20" s="14"/>
      <c r="FZ20" s="14"/>
      <c r="GA20" s="49"/>
      <c r="GB20" s="83">
        <f t="shared" si="0"/>
        <v>0</v>
      </c>
    </row>
    <row r="21" spans="1:186" s="7" customFormat="1" ht="27" x14ac:dyDescent="0.25">
      <c r="A21" s="84"/>
      <c r="B21" s="78"/>
      <c r="C21" s="79"/>
      <c r="D21" s="85"/>
      <c r="E21" s="80"/>
      <c r="F21" s="80"/>
      <c r="G21" s="81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71"/>
      <c r="FF21" s="82"/>
      <c r="FG21" s="82"/>
      <c r="FH21" s="82"/>
      <c r="FI21" s="82"/>
      <c r="FJ21" s="71"/>
      <c r="FK21" s="82"/>
      <c r="FL21" s="82"/>
      <c r="FM21" s="82"/>
      <c r="FN21" s="71"/>
      <c r="FO21" s="120"/>
      <c r="FP21" s="120"/>
      <c r="FQ21" s="120"/>
      <c r="FR21" s="120"/>
      <c r="FS21" s="82"/>
      <c r="FT21" s="82"/>
      <c r="FU21" s="32"/>
      <c r="FV21" s="14"/>
      <c r="FW21" s="14"/>
      <c r="FX21" s="14"/>
      <c r="FY21" s="14"/>
      <c r="FZ21" s="14"/>
      <c r="GA21" s="49"/>
      <c r="GB21" s="83">
        <f t="shared" si="0"/>
        <v>0</v>
      </c>
      <c r="GD21" s="43"/>
    </row>
    <row r="22" spans="1:186" s="7" customFormat="1" ht="27" x14ac:dyDescent="0.25">
      <c r="A22" s="84"/>
      <c r="B22" s="78"/>
      <c r="C22" s="79"/>
      <c r="D22" s="85"/>
      <c r="E22" s="80"/>
      <c r="F22" s="80"/>
      <c r="G22" s="81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71"/>
      <c r="FF22" s="82"/>
      <c r="FG22" s="82"/>
      <c r="FH22" s="82"/>
      <c r="FI22" s="82"/>
      <c r="FJ22" s="71"/>
      <c r="FK22" s="82"/>
      <c r="FL22" s="82"/>
      <c r="FM22" s="82"/>
      <c r="FN22" s="71"/>
      <c r="FO22" s="120"/>
      <c r="FP22" s="120"/>
      <c r="FQ22" s="120"/>
      <c r="FR22" s="120"/>
      <c r="FS22" s="82"/>
      <c r="FT22" s="82"/>
      <c r="FU22" s="32"/>
      <c r="FV22" s="14"/>
      <c r="FW22" s="14"/>
      <c r="FX22" s="14"/>
      <c r="FY22" s="14"/>
      <c r="FZ22" s="14"/>
      <c r="GA22" s="49"/>
      <c r="GB22" s="83">
        <f t="shared" si="0"/>
        <v>0</v>
      </c>
      <c r="GD22" s="43"/>
    </row>
    <row r="23" spans="1:186" s="7" customFormat="1" ht="27" customHeight="1" thickBot="1" x14ac:dyDescent="0.3">
      <c r="A23" s="86"/>
      <c r="B23" s="44" t="s">
        <v>31</v>
      </c>
      <c r="C23" s="4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67">
        <f>AVERAGE(GB24:GB33)</f>
        <v>0</v>
      </c>
      <c r="GD23" s="43"/>
    </row>
    <row r="24" spans="1:186" s="20" customFormat="1" ht="27" x14ac:dyDescent="0.25">
      <c r="A24" s="84"/>
      <c r="B24" s="41"/>
      <c r="C24" s="48"/>
      <c r="D24" s="37"/>
      <c r="E24" s="37"/>
      <c r="F24" s="42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36"/>
      <c r="EE24" s="36"/>
      <c r="EF24" s="15"/>
      <c r="EG24" s="15"/>
      <c r="EH24" s="36"/>
      <c r="EI24" s="36"/>
      <c r="EJ24" s="15"/>
      <c r="EK24" s="15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2"/>
      <c r="FV24" s="14"/>
      <c r="FW24" s="14"/>
      <c r="FX24" s="14"/>
      <c r="FY24" s="14"/>
      <c r="FZ24" s="14"/>
      <c r="GA24" s="49"/>
      <c r="GB24" s="83">
        <f>IF(GA24&lt;&gt;"",1,IF(FZ24&lt;&gt;"",0.9,IF(FY24&lt;&gt;"",0.75,IF(FX24&lt;&gt;"",0.5,IF(FW24&lt;&gt;"",0.3,IF(FV24&lt;&gt;"",0.2,0))))))</f>
        <v>0</v>
      </c>
    </row>
    <row r="25" spans="1:186" s="20" customFormat="1" ht="27" x14ac:dyDescent="0.25">
      <c r="A25" s="59"/>
      <c r="B25" s="87"/>
      <c r="C25" s="88"/>
      <c r="D25" s="80"/>
      <c r="E25" s="80"/>
      <c r="F25" s="80"/>
      <c r="G25" s="81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2"/>
      <c r="EE25" s="82"/>
      <c r="EF25" s="81"/>
      <c r="EG25" s="81"/>
      <c r="EH25" s="82"/>
      <c r="EI25" s="82"/>
      <c r="EJ25" s="81"/>
      <c r="EK25" s="81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121"/>
      <c r="FP25" s="121"/>
      <c r="FQ25" s="121"/>
      <c r="FR25" s="121"/>
      <c r="FS25" s="82"/>
      <c r="FT25" s="82"/>
      <c r="FU25" s="32"/>
      <c r="FV25" s="14"/>
      <c r="FW25" s="14"/>
      <c r="FX25" s="14"/>
      <c r="FY25" s="14"/>
      <c r="FZ25" s="14"/>
      <c r="GA25" s="49"/>
      <c r="GB25" s="83">
        <f>IF(GA25&lt;&gt;"",1,IF(FZ25&lt;&gt;"",0.9,IF(FY25&lt;&gt;"",0.75,IF(FX25&lt;&gt;"",0.5,IF(FW25&lt;&gt;"",0.3,IF(FV25&lt;&gt;"",0.2,0))))))</f>
        <v>0</v>
      </c>
    </row>
    <row r="26" spans="1:186" s="20" customFormat="1" ht="27" x14ac:dyDescent="0.25">
      <c r="A26" s="89"/>
      <c r="B26" s="78"/>
      <c r="C26" s="79"/>
      <c r="D26" s="80"/>
      <c r="E26" s="80"/>
      <c r="F26" s="80"/>
      <c r="G26" s="81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2"/>
      <c r="EE26" s="82"/>
      <c r="EF26" s="81"/>
      <c r="EG26" s="81"/>
      <c r="EH26" s="82"/>
      <c r="EI26" s="82"/>
      <c r="EJ26" s="81"/>
      <c r="EK26" s="81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121"/>
      <c r="FP26" s="121"/>
      <c r="FQ26" s="121"/>
      <c r="FR26" s="121"/>
      <c r="FS26" s="82"/>
      <c r="FT26" s="82"/>
      <c r="FU26" s="32"/>
      <c r="FV26" s="14"/>
      <c r="FW26" s="14"/>
      <c r="FX26" s="14"/>
      <c r="FY26" s="14"/>
      <c r="FZ26" s="14"/>
      <c r="GA26" s="49"/>
      <c r="GB26" s="83">
        <f>IF(GA26&lt;&gt;"",1,IF(FZ26&lt;&gt;"",0.9,IF(FY26&lt;&gt;"",0.75,IF(FX26&lt;&gt;"",0.5,IF(FW26&lt;&gt;"",0.3,IF(FV26&lt;&gt;"",0.2,0))))))</f>
        <v>0</v>
      </c>
    </row>
    <row r="27" spans="1:186" s="7" customFormat="1" ht="27" x14ac:dyDescent="0.25">
      <c r="A27" s="84"/>
      <c r="B27" s="90"/>
      <c r="C27" s="91"/>
      <c r="D27" s="80"/>
      <c r="E27" s="80"/>
      <c r="F27" s="80"/>
      <c r="G27" s="81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121"/>
      <c r="FP27" s="121"/>
      <c r="FQ27" s="121"/>
      <c r="FR27" s="121"/>
      <c r="FS27" s="82"/>
      <c r="FT27" s="82"/>
      <c r="FU27" s="82"/>
      <c r="FV27" s="14"/>
      <c r="FW27" s="14"/>
      <c r="FX27" s="14"/>
      <c r="FY27" s="14"/>
      <c r="FZ27" s="14"/>
      <c r="GA27" s="49"/>
      <c r="GB27" s="83">
        <f t="shared" ref="GB27:GB28" si="1">IF(GA27&lt;&gt;"",1,IF(FZ27&lt;&gt;"",0.9,IF(FY27&lt;&gt;"",0.75,IF(FX27&lt;&gt;"",0.5,IF(FW27&lt;&gt;"",0.3,IF(FV27&lt;&gt;"",0.2,0))))))</f>
        <v>0</v>
      </c>
      <c r="GD27" s="43"/>
    </row>
    <row r="28" spans="1:186" s="7" customFormat="1" ht="27" x14ac:dyDescent="0.25">
      <c r="A28" s="84"/>
      <c r="B28" s="95"/>
      <c r="C28" s="96"/>
      <c r="D28" s="80"/>
      <c r="E28" s="80"/>
      <c r="F28" s="80"/>
      <c r="G28" s="81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121"/>
      <c r="FP28" s="121"/>
      <c r="FQ28" s="121"/>
      <c r="FR28" s="121"/>
      <c r="FS28" s="82"/>
      <c r="FT28" s="82"/>
      <c r="FU28" s="82"/>
      <c r="FV28" s="14"/>
      <c r="FW28" s="14"/>
      <c r="FX28" s="14"/>
      <c r="FY28" s="14"/>
      <c r="FZ28" s="14"/>
      <c r="GA28" s="49"/>
      <c r="GB28" s="83">
        <f t="shared" si="1"/>
        <v>0</v>
      </c>
      <c r="GD28" s="43"/>
    </row>
    <row r="29" spans="1:186" s="20" customFormat="1" ht="27" x14ac:dyDescent="0.25">
      <c r="A29" s="84"/>
      <c r="B29" s="41"/>
      <c r="C29" s="48"/>
      <c r="D29" s="37"/>
      <c r="E29" s="37"/>
      <c r="F29" s="42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36"/>
      <c r="EE29" s="36"/>
      <c r="EF29" s="15"/>
      <c r="EG29" s="15"/>
      <c r="EH29" s="36"/>
      <c r="EI29" s="36"/>
      <c r="EJ29" s="15"/>
      <c r="EK29" s="15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82"/>
      <c r="FV29" s="14"/>
      <c r="FW29" s="14"/>
      <c r="FX29" s="14"/>
      <c r="FY29" s="14"/>
      <c r="FZ29" s="14"/>
      <c r="GA29" s="49"/>
      <c r="GB29" s="83">
        <f>IF(GA29&lt;&gt;"",1,IF(FZ29&lt;&gt;"",0.9,IF(FY29&lt;&gt;"",0.75,IF(FX29&lt;&gt;"",0.5,IF(FW29&lt;&gt;"",0.3,IF(FV29&lt;&gt;"",0.2,0))))))</f>
        <v>0</v>
      </c>
    </row>
    <row r="30" spans="1:186" s="20" customFormat="1" ht="27" x14ac:dyDescent="0.25">
      <c r="A30" s="59"/>
      <c r="B30" s="87"/>
      <c r="C30" s="88"/>
      <c r="D30" s="80"/>
      <c r="E30" s="80"/>
      <c r="F30" s="80"/>
      <c r="G30" s="81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2"/>
      <c r="EE30" s="82"/>
      <c r="EF30" s="81"/>
      <c r="EG30" s="81"/>
      <c r="EH30" s="82"/>
      <c r="EI30" s="82"/>
      <c r="EJ30" s="81"/>
      <c r="EK30" s="81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121"/>
      <c r="FP30" s="121"/>
      <c r="FQ30" s="121"/>
      <c r="FR30" s="121"/>
      <c r="FS30" s="82"/>
      <c r="FT30" s="82"/>
      <c r="FU30" s="32"/>
      <c r="FV30" s="14"/>
      <c r="FW30" s="14"/>
      <c r="FX30" s="14"/>
      <c r="FY30" s="14"/>
      <c r="FZ30" s="14"/>
      <c r="GA30" s="49"/>
      <c r="GB30" s="83">
        <f t="shared" ref="GB30" si="2">IF(GA30&lt;&gt;"",1,IF(FZ30&lt;&gt;"",0.9,IF(FY30&lt;&gt;"",0.75,IF(FX30&lt;&gt;"",0.5,IF(FW30&lt;&gt;"",0.3,IF(FV30&lt;&gt;"",0.2,0))))))</f>
        <v>0</v>
      </c>
    </row>
    <row r="31" spans="1:186" s="20" customFormat="1" ht="27" x14ac:dyDescent="0.25">
      <c r="A31" s="89"/>
      <c r="B31" s="78"/>
      <c r="C31" s="79"/>
      <c r="D31" s="80"/>
      <c r="E31" s="80"/>
      <c r="F31" s="80"/>
      <c r="G31" s="81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2"/>
      <c r="EE31" s="82"/>
      <c r="EF31" s="81"/>
      <c r="EG31" s="81"/>
      <c r="EH31" s="82"/>
      <c r="EI31" s="82"/>
      <c r="EJ31" s="81"/>
      <c r="EK31" s="81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121"/>
      <c r="FP31" s="121"/>
      <c r="FQ31" s="121"/>
      <c r="FR31" s="121"/>
      <c r="FS31" s="82"/>
      <c r="FT31" s="82"/>
      <c r="FU31" s="32"/>
      <c r="FV31" s="14"/>
      <c r="FW31" s="14"/>
      <c r="FX31" s="14"/>
      <c r="FY31" s="14"/>
      <c r="FZ31" s="14"/>
      <c r="GA31" s="49"/>
      <c r="GB31" s="83">
        <f>IF(GA31&lt;&gt;"",1,IF(FZ31&lt;&gt;"",0.9,IF(FY31&lt;&gt;"",0.75,IF(FX31&lt;&gt;"",0.5,IF(FW31&lt;&gt;"",0.3,IF(FV31&lt;&gt;"",0.2,0))))))</f>
        <v>0</v>
      </c>
    </row>
    <row r="32" spans="1:186" s="7" customFormat="1" ht="27" x14ac:dyDescent="0.25">
      <c r="A32" s="84"/>
      <c r="B32" s="90"/>
      <c r="C32" s="91"/>
      <c r="D32" s="80"/>
      <c r="E32" s="80"/>
      <c r="F32" s="80"/>
      <c r="G32" s="81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121"/>
      <c r="FP32" s="121"/>
      <c r="FQ32" s="121"/>
      <c r="FR32" s="121"/>
      <c r="FS32" s="82"/>
      <c r="FT32" s="82"/>
      <c r="FU32" s="82"/>
      <c r="FV32" s="14"/>
      <c r="FW32" s="14"/>
      <c r="FX32" s="14"/>
      <c r="FY32" s="14"/>
      <c r="FZ32" s="14"/>
      <c r="GA32" s="49"/>
      <c r="GB32" s="83">
        <f t="shared" ref="GB32:GB33" si="3">IF(GA32&lt;&gt;"",1,IF(FZ32&lt;&gt;"",0.9,IF(FY32&lt;&gt;"",0.75,IF(FX32&lt;&gt;"",0.5,IF(FW32&lt;&gt;"",0.3,IF(FV32&lt;&gt;"",0.2,0))))))</f>
        <v>0</v>
      </c>
      <c r="GD32" s="43"/>
    </row>
    <row r="33" spans="1:186" s="7" customFormat="1" ht="27" x14ac:dyDescent="0.25">
      <c r="A33" s="84"/>
      <c r="B33" s="90"/>
      <c r="C33" s="91"/>
      <c r="D33" s="80"/>
      <c r="E33" s="80"/>
      <c r="F33" s="80"/>
      <c r="G33" s="81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121"/>
      <c r="FP33" s="121"/>
      <c r="FQ33" s="121"/>
      <c r="FR33" s="121"/>
      <c r="FS33" s="82"/>
      <c r="FT33" s="82"/>
      <c r="FU33" s="97"/>
      <c r="FV33" s="14"/>
      <c r="FW33" s="92"/>
      <c r="FX33" s="93"/>
      <c r="FY33" s="93"/>
      <c r="FZ33" s="93"/>
      <c r="GA33" s="94"/>
      <c r="GB33" s="83">
        <f t="shared" si="3"/>
        <v>0</v>
      </c>
      <c r="GD33" s="43"/>
    </row>
    <row r="34" spans="1:186" s="7" customFormat="1" ht="27" customHeight="1" x14ac:dyDescent="0.25">
      <c r="A34" s="68"/>
      <c r="B34" s="73" t="s">
        <v>35</v>
      </c>
      <c r="C34" s="73"/>
      <c r="D34" s="74"/>
      <c r="E34" s="74"/>
      <c r="F34" s="74"/>
      <c r="G34" s="74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113"/>
      <c r="FP34" s="113"/>
      <c r="FQ34" s="113"/>
      <c r="FR34" s="113"/>
      <c r="FS34" s="74"/>
      <c r="FT34" s="74"/>
      <c r="FU34" s="75"/>
      <c r="FV34" s="75"/>
      <c r="FW34" s="75"/>
      <c r="FX34" s="75"/>
      <c r="FY34" s="75"/>
      <c r="FZ34" s="75"/>
      <c r="GA34" s="75"/>
      <c r="GB34" s="98">
        <f>AVERAGE(GB35:GB44)</f>
        <v>0</v>
      </c>
      <c r="GD34" s="43"/>
    </row>
    <row r="35" spans="1:186" s="20" customFormat="1" ht="27" x14ac:dyDescent="0.25">
      <c r="A35" s="77"/>
      <c r="B35" s="78"/>
      <c r="C35" s="79"/>
      <c r="D35" s="80"/>
      <c r="E35" s="80"/>
      <c r="F35" s="80"/>
      <c r="G35" s="81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2"/>
      <c r="EF35" s="81"/>
      <c r="EG35" s="81"/>
      <c r="EH35" s="81"/>
      <c r="EI35" s="82"/>
      <c r="EJ35" s="81"/>
      <c r="EK35" s="81"/>
      <c r="EL35" s="81"/>
      <c r="EM35" s="81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71"/>
      <c r="FF35" s="82"/>
      <c r="FG35" s="82"/>
      <c r="FH35" s="82"/>
      <c r="FI35" s="82"/>
      <c r="FJ35" s="71"/>
      <c r="FK35" s="82"/>
      <c r="FL35" s="82"/>
      <c r="FM35" s="82"/>
      <c r="FN35" s="71"/>
      <c r="FO35" s="120"/>
      <c r="FP35" s="120"/>
      <c r="FQ35" s="120"/>
      <c r="FR35" s="120"/>
      <c r="FS35" s="82"/>
      <c r="FT35" s="82"/>
      <c r="FU35" s="32"/>
      <c r="FV35" s="14"/>
      <c r="FW35" s="14"/>
      <c r="FX35" s="14"/>
      <c r="FY35" s="14"/>
      <c r="FZ35" s="14"/>
      <c r="GA35" s="49"/>
      <c r="GB35" s="83">
        <f>IF(GA35&lt;&gt;"",1,IF(FZ35&lt;&gt;"",0.9,IF(FY35&lt;&gt;"",0.75,IF(FX35&lt;&gt;"",0.5,IF(FW35&lt;&gt;"",0.25,IF(FV35&lt;&gt;"",0.05,0))))))</f>
        <v>0</v>
      </c>
    </row>
    <row r="36" spans="1:186" s="7" customFormat="1" ht="27" x14ac:dyDescent="0.25">
      <c r="A36" s="84"/>
      <c r="B36" s="78"/>
      <c r="C36" s="79"/>
      <c r="D36" s="85"/>
      <c r="E36" s="80"/>
      <c r="F36" s="80"/>
      <c r="G36" s="81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71"/>
      <c r="FF36" s="82"/>
      <c r="FG36" s="82"/>
      <c r="FH36" s="82"/>
      <c r="FI36" s="82"/>
      <c r="FJ36" s="71"/>
      <c r="FK36" s="82"/>
      <c r="FL36" s="82"/>
      <c r="FM36" s="82"/>
      <c r="FN36" s="71"/>
      <c r="FO36" s="120"/>
      <c r="FP36" s="120"/>
      <c r="FQ36" s="120"/>
      <c r="FR36" s="120"/>
      <c r="FS36" s="82"/>
      <c r="FT36" s="82"/>
      <c r="FU36" s="32"/>
      <c r="FV36" s="14"/>
      <c r="FW36" s="14"/>
      <c r="FX36" s="14"/>
      <c r="FY36" s="14"/>
      <c r="FZ36" s="14"/>
      <c r="GA36" s="49"/>
      <c r="GB36" s="83">
        <f t="shared" ref="GB36:GB44" si="4">IF(GA36&lt;&gt;"",1,IF(FZ36&lt;&gt;"",0.9,IF(FY36&lt;&gt;"",0.75,IF(FX36&lt;&gt;"",0.5,IF(FW36&lt;&gt;"",0.3,IF(FV36&lt;&gt;"",0.2,0))))))</f>
        <v>0</v>
      </c>
      <c r="GD36" s="43"/>
    </row>
    <row r="37" spans="1:186" s="7" customFormat="1" ht="27" x14ac:dyDescent="0.25">
      <c r="A37" s="84"/>
      <c r="B37" s="78"/>
      <c r="C37" s="79"/>
      <c r="D37" s="85"/>
      <c r="E37" s="80"/>
      <c r="F37" s="80"/>
      <c r="G37" s="81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71"/>
      <c r="FF37" s="82"/>
      <c r="FG37" s="82"/>
      <c r="FH37" s="82"/>
      <c r="FI37" s="82"/>
      <c r="FJ37" s="71"/>
      <c r="FK37" s="82"/>
      <c r="FL37" s="82"/>
      <c r="FM37" s="82"/>
      <c r="FN37" s="71"/>
      <c r="FO37" s="120"/>
      <c r="FP37" s="120"/>
      <c r="FQ37" s="120"/>
      <c r="FR37" s="120"/>
      <c r="FS37" s="82"/>
      <c r="FT37" s="82"/>
      <c r="FU37" s="32"/>
      <c r="FV37" s="14"/>
      <c r="FW37" s="14"/>
      <c r="FX37" s="14"/>
      <c r="FY37" s="14"/>
      <c r="FZ37" s="14"/>
      <c r="GA37" s="49"/>
      <c r="GB37" s="83">
        <f t="shared" si="4"/>
        <v>0</v>
      </c>
      <c r="GD37" s="43"/>
    </row>
    <row r="38" spans="1:186" s="7" customFormat="1" ht="27" x14ac:dyDescent="0.25">
      <c r="A38" s="84"/>
      <c r="B38" s="78"/>
      <c r="C38" s="79"/>
      <c r="D38" s="85"/>
      <c r="E38" s="80"/>
      <c r="F38" s="80"/>
      <c r="G38" s="81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2"/>
      <c r="EF38" s="81"/>
      <c r="EG38" s="81"/>
      <c r="EH38" s="81"/>
      <c r="EI38" s="82"/>
      <c r="EJ38" s="81"/>
      <c r="EK38" s="81"/>
      <c r="EL38" s="81"/>
      <c r="EM38" s="81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71"/>
      <c r="FF38" s="82"/>
      <c r="FG38" s="82"/>
      <c r="FH38" s="82"/>
      <c r="FI38" s="82"/>
      <c r="FJ38" s="71"/>
      <c r="FK38" s="82"/>
      <c r="FL38" s="82"/>
      <c r="FM38" s="82"/>
      <c r="FN38" s="71"/>
      <c r="FO38" s="120"/>
      <c r="FP38" s="120"/>
      <c r="FQ38" s="120"/>
      <c r="FR38" s="120"/>
      <c r="FS38" s="82"/>
      <c r="FT38" s="82"/>
      <c r="FU38" s="32"/>
      <c r="FV38" s="14"/>
      <c r="FW38" s="14"/>
      <c r="FX38" s="14"/>
      <c r="FY38" s="14"/>
      <c r="FZ38" s="14"/>
      <c r="GA38" s="49"/>
      <c r="GB38" s="83">
        <f t="shared" si="4"/>
        <v>0</v>
      </c>
      <c r="GD38" s="43"/>
    </row>
    <row r="39" spans="1:186" s="7" customFormat="1" ht="27" x14ac:dyDescent="0.25">
      <c r="A39" s="84"/>
      <c r="B39" s="78"/>
      <c r="C39" s="79"/>
      <c r="D39" s="85"/>
      <c r="E39" s="80"/>
      <c r="F39" s="80"/>
      <c r="G39" s="81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2"/>
      <c r="FA39" s="82"/>
      <c r="FB39" s="82"/>
      <c r="FC39" s="82"/>
      <c r="FD39" s="82"/>
      <c r="FE39" s="71"/>
      <c r="FF39" s="82"/>
      <c r="FG39" s="82"/>
      <c r="FH39" s="82"/>
      <c r="FI39" s="82"/>
      <c r="FJ39" s="71"/>
      <c r="FK39" s="82"/>
      <c r="FL39" s="82"/>
      <c r="FM39" s="82"/>
      <c r="FN39" s="71"/>
      <c r="FO39" s="120"/>
      <c r="FP39" s="120"/>
      <c r="FQ39" s="120"/>
      <c r="FR39" s="120"/>
      <c r="FS39" s="82"/>
      <c r="FT39" s="82"/>
      <c r="FU39" s="32"/>
      <c r="FV39" s="14"/>
      <c r="FW39" s="14"/>
      <c r="FX39" s="14"/>
      <c r="FY39" s="14"/>
      <c r="FZ39" s="14"/>
      <c r="GA39" s="49"/>
      <c r="GB39" s="83">
        <f t="shared" si="4"/>
        <v>0</v>
      </c>
      <c r="GD39" s="43"/>
    </row>
    <row r="40" spans="1:186" s="7" customFormat="1" ht="27" x14ac:dyDescent="0.25">
      <c r="A40" s="84"/>
      <c r="B40" s="78"/>
      <c r="C40" s="79"/>
      <c r="D40" s="85"/>
      <c r="E40" s="80"/>
      <c r="F40" s="80"/>
      <c r="G40" s="81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2"/>
      <c r="FA40" s="82"/>
      <c r="FB40" s="82"/>
      <c r="FC40" s="82"/>
      <c r="FD40" s="82"/>
      <c r="FE40" s="71"/>
      <c r="FF40" s="82"/>
      <c r="FG40" s="82"/>
      <c r="FH40" s="82"/>
      <c r="FI40" s="82"/>
      <c r="FJ40" s="71"/>
      <c r="FK40" s="82"/>
      <c r="FL40" s="82"/>
      <c r="FM40" s="82"/>
      <c r="FN40" s="71"/>
      <c r="FO40" s="120"/>
      <c r="FP40" s="120"/>
      <c r="FQ40" s="120"/>
      <c r="FR40" s="120"/>
      <c r="FS40" s="82"/>
      <c r="FT40" s="82"/>
      <c r="FU40" s="32"/>
      <c r="FV40" s="14"/>
      <c r="FW40" s="14"/>
      <c r="FX40" s="14"/>
      <c r="FY40" s="14"/>
      <c r="FZ40" s="14"/>
      <c r="GA40" s="49"/>
      <c r="GB40" s="83">
        <f t="shared" si="4"/>
        <v>0</v>
      </c>
      <c r="GD40" s="43"/>
    </row>
    <row r="41" spans="1:186" s="7" customFormat="1" ht="27" x14ac:dyDescent="0.25">
      <c r="A41" s="84"/>
      <c r="B41" s="78"/>
      <c r="C41" s="79"/>
      <c r="D41" s="80"/>
      <c r="E41" s="80"/>
      <c r="F41" s="80"/>
      <c r="G41" s="81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2"/>
      <c r="FC41" s="82"/>
      <c r="FD41" s="82"/>
      <c r="FE41" s="71"/>
      <c r="FF41" s="82"/>
      <c r="FG41" s="82"/>
      <c r="FH41" s="82"/>
      <c r="FI41" s="82"/>
      <c r="FJ41" s="71"/>
      <c r="FK41" s="82"/>
      <c r="FL41" s="82"/>
      <c r="FM41" s="82"/>
      <c r="FN41" s="71"/>
      <c r="FO41" s="120"/>
      <c r="FP41" s="120"/>
      <c r="FQ41" s="120"/>
      <c r="FR41" s="120"/>
      <c r="FS41" s="82"/>
      <c r="FT41" s="82"/>
      <c r="FU41" s="32"/>
      <c r="FV41" s="14"/>
      <c r="FW41" s="14"/>
      <c r="FX41" s="14"/>
      <c r="FY41" s="14"/>
      <c r="FZ41" s="14"/>
      <c r="GA41" s="49"/>
      <c r="GB41" s="83">
        <f t="shared" si="4"/>
        <v>0</v>
      </c>
      <c r="GD41" s="43"/>
    </row>
    <row r="42" spans="1:186" s="7" customFormat="1" ht="28.5" customHeight="1" x14ac:dyDescent="0.25">
      <c r="A42" s="84"/>
      <c r="B42" s="78"/>
      <c r="C42" s="79"/>
      <c r="D42" s="80"/>
      <c r="E42" s="80"/>
      <c r="F42" s="80"/>
      <c r="G42" s="81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2"/>
      <c r="FA42" s="82"/>
      <c r="FB42" s="82"/>
      <c r="FC42" s="82"/>
      <c r="FD42" s="82"/>
      <c r="FE42" s="71"/>
      <c r="FF42" s="82"/>
      <c r="FG42" s="82"/>
      <c r="FH42" s="82"/>
      <c r="FI42" s="82"/>
      <c r="FJ42" s="71"/>
      <c r="FK42" s="82"/>
      <c r="FL42" s="82"/>
      <c r="FM42" s="82"/>
      <c r="FN42" s="71"/>
      <c r="FO42" s="120"/>
      <c r="FP42" s="120"/>
      <c r="FQ42" s="120"/>
      <c r="FR42" s="120"/>
      <c r="FS42" s="82"/>
      <c r="FT42" s="82"/>
      <c r="FU42" s="32"/>
      <c r="FV42" s="14"/>
      <c r="FW42" s="14"/>
      <c r="FX42" s="14"/>
      <c r="FY42" s="14"/>
      <c r="FZ42" s="14"/>
      <c r="GA42" s="49"/>
      <c r="GB42" s="83">
        <f t="shared" si="4"/>
        <v>0</v>
      </c>
    </row>
    <row r="43" spans="1:186" s="7" customFormat="1" ht="27" x14ac:dyDescent="0.25">
      <c r="A43" s="84"/>
      <c r="B43" s="78"/>
      <c r="C43" s="79"/>
      <c r="D43" s="85"/>
      <c r="E43" s="80"/>
      <c r="F43" s="80"/>
      <c r="G43" s="81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71"/>
      <c r="FF43" s="82"/>
      <c r="FG43" s="82"/>
      <c r="FH43" s="82"/>
      <c r="FI43" s="82"/>
      <c r="FJ43" s="71"/>
      <c r="FK43" s="82"/>
      <c r="FL43" s="82"/>
      <c r="FM43" s="82"/>
      <c r="FN43" s="71"/>
      <c r="FO43" s="120"/>
      <c r="FP43" s="120"/>
      <c r="FQ43" s="120"/>
      <c r="FR43" s="120"/>
      <c r="FS43" s="82"/>
      <c r="FT43" s="82"/>
      <c r="FU43" s="32"/>
      <c r="FV43" s="14"/>
      <c r="FW43" s="14"/>
      <c r="FX43" s="14"/>
      <c r="FY43" s="14"/>
      <c r="FZ43" s="14"/>
      <c r="GA43" s="49"/>
      <c r="GB43" s="83">
        <f t="shared" si="4"/>
        <v>0</v>
      </c>
      <c r="GD43" s="43"/>
    </row>
    <row r="44" spans="1:186" s="7" customFormat="1" ht="27" x14ac:dyDescent="0.25">
      <c r="A44" s="84"/>
      <c r="B44" s="78"/>
      <c r="C44" s="79"/>
      <c r="D44" s="85"/>
      <c r="E44" s="80"/>
      <c r="F44" s="80"/>
      <c r="G44" s="81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71"/>
      <c r="FF44" s="82"/>
      <c r="FG44" s="82"/>
      <c r="FH44" s="82"/>
      <c r="FI44" s="82"/>
      <c r="FJ44" s="71"/>
      <c r="FK44" s="82"/>
      <c r="FL44" s="82"/>
      <c r="FM44" s="82"/>
      <c r="FN44" s="71"/>
      <c r="FO44" s="120"/>
      <c r="FP44" s="120"/>
      <c r="FQ44" s="120"/>
      <c r="FR44" s="120"/>
      <c r="FS44" s="82"/>
      <c r="FT44" s="82"/>
      <c r="FU44" s="32"/>
      <c r="FV44" s="14"/>
      <c r="FW44" s="14"/>
      <c r="FX44" s="14"/>
      <c r="FY44" s="14"/>
      <c r="FZ44" s="14"/>
      <c r="GA44" s="49"/>
      <c r="GB44" s="83">
        <f t="shared" si="4"/>
        <v>0</v>
      </c>
      <c r="GD44" s="43"/>
    </row>
    <row r="45" spans="1:186" s="7" customFormat="1" ht="27" customHeight="1" thickBot="1" x14ac:dyDescent="0.3">
      <c r="A45" s="86"/>
      <c r="B45" s="44" t="s">
        <v>36</v>
      </c>
      <c r="C45" s="4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67">
        <f>AVERAGE(GB46:GB55)</f>
        <v>0</v>
      </c>
      <c r="GD45" s="43"/>
    </row>
    <row r="46" spans="1:186" s="20" customFormat="1" ht="27" x14ac:dyDescent="0.25">
      <c r="A46" s="84"/>
      <c r="B46" s="41"/>
      <c r="C46" s="48"/>
      <c r="D46" s="37"/>
      <c r="E46" s="37"/>
      <c r="F46" s="42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36"/>
      <c r="EE46" s="36"/>
      <c r="EF46" s="15"/>
      <c r="EG46" s="15"/>
      <c r="EH46" s="36"/>
      <c r="EI46" s="36"/>
      <c r="EJ46" s="15"/>
      <c r="EK46" s="15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2"/>
      <c r="FV46" s="14"/>
      <c r="FW46" s="14"/>
      <c r="FX46" s="14"/>
      <c r="FY46" s="14"/>
      <c r="FZ46" s="14"/>
      <c r="GA46" s="49"/>
      <c r="GB46" s="83">
        <f>IF(GA46&lt;&gt;"",1,IF(FZ46&lt;&gt;"",0.9,IF(FY46&lt;&gt;"",0.75,IF(FX46&lt;&gt;"",0.5,IF(FW46&lt;&gt;"",0.3,IF(FV46&lt;&gt;"",0.2,0))))))</f>
        <v>0</v>
      </c>
    </row>
    <row r="47" spans="1:186" s="20" customFormat="1" ht="27" x14ac:dyDescent="0.25">
      <c r="A47" s="59"/>
      <c r="B47" s="87"/>
      <c r="C47" s="88"/>
      <c r="D47" s="80"/>
      <c r="E47" s="80"/>
      <c r="F47" s="80"/>
      <c r="G47" s="81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2"/>
      <c r="EE47" s="82"/>
      <c r="EF47" s="81"/>
      <c r="EG47" s="81"/>
      <c r="EH47" s="82"/>
      <c r="EI47" s="82"/>
      <c r="EJ47" s="81"/>
      <c r="EK47" s="81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121"/>
      <c r="FP47" s="121"/>
      <c r="FQ47" s="121"/>
      <c r="FR47" s="121"/>
      <c r="FS47" s="82"/>
      <c r="FT47" s="82"/>
      <c r="FU47" s="32"/>
      <c r="FV47" s="14"/>
      <c r="FW47" s="14"/>
      <c r="FX47" s="14"/>
      <c r="FY47" s="14"/>
      <c r="FZ47" s="14"/>
      <c r="GA47" s="49"/>
      <c r="GB47" s="83">
        <f>IF(GA47&lt;&gt;"",1,IF(FZ47&lt;&gt;"",0.9,IF(FY47&lt;&gt;"",0.75,IF(FX47&lt;&gt;"",0.5,IF(FW47&lt;&gt;"",0.3,IF(FV47&lt;&gt;"",0.2,0))))))</f>
        <v>0</v>
      </c>
    </row>
    <row r="48" spans="1:186" s="20" customFormat="1" ht="27" x14ac:dyDescent="0.25">
      <c r="A48" s="89"/>
      <c r="B48" s="78"/>
      <c r="C48" s="79"/>
      <c r="D48" s="80"/>
      <c r="E48" s="80"/>
      <c r="F48" s="80"/>
      <c r="G48" s="81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2"/>
      <c r="EE48" s="82"/>
      <c r="EF48" s="81"/>
      <c r="EG48" s="81"/>
      <c r="EH48" s="82"/>
      <c r="EI48" s="82"/>
      <c r="EJ48" s="81"/>
      <c r="EK48" s="81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121"/>
      <c r="FP48" s="121"/>
      <c r="FQ48" s="121"/>
      <c r="FR48" s="121"/>
      <c r="FS48" s="82"/>
      <c r="FT48" s="82"/>
      <c r="FU48" s="32"/>
      <c r="FV48" s="14"/>
      <c r="FW48" s="14"/>
      <c r="FX48" s="14"/>
      <c r="FY48" s="14"/>
      <c r="FZ48" s="14"/>
      <c r="GA48" s="49"/>
      <c r="GB48" s="83">
        <f>IF(GA48&lt;&gt;"",1,IF(FZ48&lt;&gt;"",0.9,IF(FY48&lt;&gt;"",0.75,IF(FX48&lt;&gt;"",0.5,IF(FW48&lt;&gt;"",0.3,IF(FV48&lt;&gt;"",0.2,0))))))</f>
        <v>0</v>
      </c>
    </row>
    <row r="49" spans="1:186" s="7" customFormat="1" ht="27" x14ac:dyDescent="0.25">
      <c r="A49" s="84"/>
      <c r="B49" s="90"/>
      <c r="C49" s="91"/>
      <c r="D49" s="80"/>
      <c r="E49" s="80"/>
      <c r="F49" s="80"/>
      <c r="G49" s="81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121"/>
      <c r="FP49" s="121"/>
      <c r="FQ49" s="121"/>
      <c r="FR49" s="121"/>
      <c r="FS49" s="82"/>
      <c r="FT49" s="82"/>
      <c r="FU49" s="82"/>
      <c r="FV49" s="14"/>
      <c r="FW49" s="14"/>
      <c r="FX49" s="14"/>
      <c r="FY49" s="14"/>
      <c r="FZ49" s="93"/>
      <c r="GA49" s="94"/>
      <c r="GB49" s="83">
        <f t="shared" ref="GB49:GB50" si="5">IF(GA49&lt;&gt;"",1,IF(FZ49&lt;&gt;"",0.9,IF(FY49&lt;&gt;"",0.75,IF(FX49&lt;&gt;"",0.5,IF(FW49&lt;&gt;"",0.3,IF(FV49&lt;&gt;"",0.2,0))))))</f>
        <v>0</v>
      </c>
      <c r="GD49" s="43"/>
    </row>
    <row r="50" spans="1:186" s="7" customFormat="1" ht="27" x14ac:dyDescent="0.25">
      <c r="A50" s="84"/>
      <c r="B50" s="95"/>
      <c r="C50" s="96"/>
      <c r="D50" s="80"/>
      <c r="E50" s="80"/>
      <c r="F50" s="80"/>
      <c r="G50" s="81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121"/>
      <c r="FP50" s="121"/>
      <c r="FQ50" s="121"/>
      <c r="FR50" s="121"/>
      <c r="FS50" s="82"/>
      <c r="FT50" s="82"/>
      <c r="FU50" s="82"/>
      <c r="FV50" s="14"/>
      <c r="FW50" s="14"/>
      <c r="FX50" s="14"/>
      <c r="FY50" s="14"/>
      <c r="FZ50" s="93"/>
      <c r="GA50" s="94"/>
      <c r="GB50" s="83">
        <f t="shared" si="5"/>
        <v>0</v>
      </c>
      <c r="GD50" s="43"/>
    </row>
    <row r="51" spans="1:186" s="20" customFormat="1" ht="27" x14ac:dyDescent="0.25">
      <c r="A51" s="84"/>
      <c r="B51" s="41"/>
      <c r="C51" s="48"/>
      <c r="D51" s="37"/>
      <c r="E51" s="37"/>
      <c r="F51" s="42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36"/>
      <c r="EE51" s="36"/>
      <c r="EF51" s="15"/>
      <c r="EG51" s="15"/>
      <c r="EH51" s="36"/>
      <c r="EI51" s="36"/>
      <c r="EJ51" s="15"/>
      <c r="EK51" s="15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82"/>
      <c r="FV51" s="14"/>
      <c r="FW51" s="14"/>
      <c r="FX51" s="14"/>
      <c r="FY51" s="14"/>
      <c r="FZ51" s="14"/>
      <c r="GA51" s="49"/>
      <c r="GB51" s="83">
        <f>IF(GA51&lt;&gt;"",1,IF(FZ51&lt;&gt;"",0.9,IF(FY51&lt;&gt;"",0.75,IF(FX51&lt;&gt;"",0.5,IF(FW51&lt;&gt;"",0.3,IF(FV51&lt;&gt;"",0.2,0))))))</f>
        <v>0</v>
      </c>
    </row>
    <row r="52" spans="1:186" s="20" customFormat="1" ht="27" x14ac:dyDescent="0.25">
      <c r="A52" s="59"/>
      <c r="B52" s="87"/>
      <c r="C52" s="88"/>
      <c r="D52" s="80"/>
      <c r="E52" s="80"/>
      <c r="F52" s="80"/>
      <c r="G52" s="81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2"/>
      <c r="EE52" s="82"/>
      <c r="EF52" s="81"/>
      <c r="EG52" s="81"/>
      <c r="EH52" s="82"/>
      <c r="EI52" s="82"/>
      <c r="EJ52" s="81"/>
      <c r="EK52" s="81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121"/>
      <c r="FP52" s="121"/>
      <c r="FQ52" s="121"/>
      <c r="FR52" s="121"/>
      <c r="FS52" s="82"/>
      <c r="FT52" s="82"/>
      <c r="FU52" s="32"/>
      <c r="FV52" s="14"/>
      <c r="FW52" s="14"/>
      <c r="FX52" s="14"/>
      <c r="FY52" s="14"/>
      <c r="FZ52" s="14"/>
      <c r="GA52" s="49"/>
      <c r="GB52" s="83">
        <f t="shared" ref="GB52" si="6">IF(GA52&lt;&gt;"",1,IF(FZ52&lt;&gt;"",0.9,IF(FY52&lt;&gt;"",0.75,IF(FX52&lt;&gt;"",0.5,IF(FW52&lt;&gt;"",0.3,IF(FV52&lt;&gt;"",0.2,0))))))</f>
        <v>0</v>
      </c>
    </row>
    <row r="53" spans="1:186" s="20" customFormat="1" ht="27" x14ac:dyDescent="0.25">
      <c r="A53" s="89"/>
      <c r="B53" s="78"/>
      <c r="C53" s="79"/>
      <c r="D53" s="80"/>
      <c r="E53" s="80"/>
      <c r="F53" s="80"/>
      <c r="G53" s="81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2"/>
      <c r="EE53" s="82"/>
      <c r="EF53" s="81"/>
      <c r="EG53" s="81"/>
      <c r="EH53" s="82"/>
      <c r="EI53" s="82"/>
      <c r="EJ53" s="81"/>
      <c r="EK53" s="81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121"/>
      <c r="FP53" s="121"/>
      <c r="FQ53" s="121"/>
      <c r="FR53" s="121"/>
      <c r="FS53" s="82"/>
      <c r="FT53" s="82"/>
      <c r="FU53" s="32"/>
      <c r="FV53" s="14"/>
      <c r="FW53" s="14"/>
      <c r="FX53" s="14"/>
      <c r="FY53" s="14"/>
      <c r="FZ53" s="14"/>
      <c r="GA53" s="49"/>
      <c r="GB53" s="83">
        <f>IF(GA53&lt;&gt;"",1,IF(FZ53&lt;&gt;"",0.9,IF(FY53&lt;&gt;"",0.75,IF(FX53&lt;&gt;"",0.5,IF(FW53&lt;&gt;"",0.3,IF(FV53&lt;&gt;"",0.2,0))))))</f>
        <v>0</v>
      </c>
    </row>
    <row r="54" spans="1:186" s="7" customFormat="1" ht="27" x14ac:dyDescent="0.25">
      <c r="A54" s="84"/>
      <c r="B54" s="90"/>
      <c r="C54" s="91"/>
      <c r="D54" s="80"/>
      <c r="E54" s="80"/>
      <c r="F54" s="80"/>
      <c r="G54" s="81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121"/>
      <c r="FP54" s="121"/>
      <c r="FQ54" s="121"/>
      <c r="FR54" s="121"/>
      <c r="FS54" s="82"/>
      <c r="FT54" s="82"/>
      <c r="FU54" s="82"/>
      <c r="FV54" s="14"/>
      <c r="FW54" s="92"/>
      <c r="FX54" s="93"/>
      <c r="FY54" s="93"/>
      <c r="FZ54" s="93"/>
      <c r="GA54" s="94"/>
      <c r="GB54" s="83">
        <f t="shared" ref="GB54:GB55" si="7">IF(GA54&lt;&gt;"",1,IF(FZ54&lt;&gt;"",0.9,IF(FY54&lt;&gt;"",0.75,IF(FX54&lt;&gt;"",0.5,IF(FW54&lt;&gt;"",0.3,IF(FV54&lt;&gt;"",0.2,0))))))</f>
        <v>0</v>
      </c>
      <c r="GD54" s="43"/>
    </row>
    <row r="55" spans="1:186" s="7" customFormat="1" ht="27" x14ac:dyDescent="0.25">
      <c r="A55" s="84"/>
      <c r="B55" s="90"/>
      <c r="C55" s="91"/>
      <c r="D55" s="80"/>
      <c r="E55" s="80"/>
      <c r="F55" s="80"/>
      <c r="G55" s="81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121"/>
      <c r="FP55" s="121"/>
      <c r="FQ55" s="121"/>
      <c r="FR55" s="121"/>
      <c r="FS55" s="82"/>
      <c r="FT55" s="82"/>
      <c r="FU55" s="97"/>
      <c r="FV55" s="99"/>
      <c r="FW55" s="99"/>
      <c r="FX55" s="100"/>
      <c r="FY55" s="100"/>
      <c r="FZ55" s="100"/>
      <c r="GA55" s="100"/>
      <c r="GB55" s="83">
        <f t="shared" si="7"/>
        <v>0</v>
      </c>
      <c r="GD55" s="43"/>
    </row>
    <row r="56" spans="1:186" s="7" customFormat="1" ht="27" customHeight="1" x14ac:dyDescent="0.25">
      <c r="A56" s="68"/>
      <c r="B56" s="73" t="s">
        <v>37</v>
      </c>
      <c r="C56" s="73"/>
      <c r="D56" s="74"/>
      <c r="E56" s="74"/>
      <c r="F56" s="74"/>
      <c r="G56" s="74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113"/>
      <c r="FP56" s="113"/>
      <c r="FQ56" s="113"/>
      <c r="FR56" s="113"/>
      <c r="FS56" s="74"/>
      <c r="FT56" s="74"/>
      <c r="FU56" s="75"/>
      <c r="FV56" s="75"/>
      <c r="FW56" s="75"/>
      <c r="FX56" s="75"/>
      <c r="FY56" s="75"/>
      <c r="FZ56" s="75"/>
      <c r="GA56" s="75"/>
      <c r="GB56" s="98">
        <f>AVERAGE(GB57:GB66)</f>
        <v>0</v>
      </c>
      <c r="GD56" s="43"/>
    </row>
    <row r="57" spans="1:186" s="20" customFormat="1" ht="27" x14ac:dyDescent="0.25">
      <c r="A57" s="77"/>
      <c r="B57" s="78"/>
      <c r="C57" s="79"/>
      <c r="D57" s="80"/>
      <c r="E57" s="80"/>
      <c r="F57" s="80"/>
      <c r="G57" s="81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2"/>
      <c r="EF57" s="81"/>
      <c r="EG57" s="81"/>
      <c r="EH57" s="81"/>
      <c r="EI57" s="82"/>
      <c r="EJ57" s="81"/>
      <c r="EK57" s="81"/>
      <c r="EL57" s="81"/>
      <c r="EM57" s="81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71"/>
      <c r="FF57" s="82"/>
      <c r="FG57" s="82"/>
      <c r="FH57" s="82"/>
      <c r="FI57" s="82"/>
      <c r="FJ57" s="71"/>
      <c r="FK57" s="82"/>
      <c r="FL57" s="82"/>
      <c r="FM57" s="82"/>
      <c r="FN57" s="71"/>
      <c r="FO57" s="120"/>
      <c r="FP57" s="120"/>
      <c r="FQ57" s="120"/>
      <c r="FR57" s="120"/>
      <c r="FS57" s="82"/>
      <c r="FT57" s="82"/>
      <c r="FU57" s="32"/>
      <c r="FV57" s="14"/>
      <c r="FW57" s="14"/>
      <c r="FX57" s="14"/>
      <c r="FY57" s="14"/>
      <c r="FZ57" s="14"/>
      <c r="GA57" s="49"/>
      <c r="GB57" s="83">
        <f>IF(GA57&lt;&gt;"",1,IF(FZ57&lt;&gt;"",0.9,IF(FY57&lt;&gt;"",0.75,IF(FX57&lt;&gt;"",0.5,IF(FW57&lt;&gt;"",0.25,IF(FV57&lt;&gt;"",0.05,0))))))</f>
        <v>0</v>
      </c>
    </row>
    <row r="58" spans="1:186" s="7" customFormat="1" ht="27" x14ac:dyDescent="0.25">
      <c r="A58" s="84"/>
      <c r="B58" s="78"/>
      <c r="C58" s="79"/>
      <c r="D58" s="85"/>
      <c r="E58" s="80"/>
      <c r="F58" s="80"/>
      <c r="G58" s="81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71"/>
      <c r="FF58" s="82"/>
      <c r="FG58" s="82"/>
      <c r="FH58" s="82"/>
      <c r="FI58" s="82"/>
      <c r="FJ58" s="71"/>
      <c r="FK58" s="82"/>
      <c r="FL58" s="82"/>
      <c r="FM58" s="82"/>
      <c r="FN58" s="71"/>
      <c r="FO58" s="120"/>
      <c r="FP58" s="120"/>
      <c r="FQ58" s="120"/>
      <c r="FR58" s="120"/>
      <c r="FS58" s="82"/>
      <c r="FT58" s="82"/>
      <c r="FU58" s="32"/>
      <c r="FV58" s="14"/>
      <c r="FW58" s="14"/>
      <c r="FX58" s="14"/>
      <c r="FY58" s="14"/>
      <c r="FZ58" s="14"/>
      <c r="GA58" s="49"/>
      <c r="GB58" s="83">
        <f t="shared" ref="GB58:GB66" si="8">IF(GA58&lt;&gt;"",1,IF(FZ58&lt;&gt;"",0.9,IF(FY58&lt;&gt;"",0.75,IF(FX58&lt;&gt;"",0.5,IF(FW58&lt;&gt;"",0.3,IF(FV58&lt;&gt;"",0.2,0))))))</f>
        <v>0</v>
      </c>
      <c r="GD58" s="43"/>
    </row>
    <row r="59" spans="1:186" s="7" customFormat="1" ht="27" x14ac:dyDescent="0.25">
      <c r="A59" s="84"/>
      <c r="B59" s="78"/>
      <c r="C59" s="79"/>
      <c r="D59" s="85"/>
      <c r="E59" s="80"/>
      <c r="F59" s="80"/>
      <c r="G59" s="81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71"/>
      <c r="FF59" s="82"/>
      <c r="FG59" s="82"/>
      <c r="FH59" s="82"/>
      <c r="FI59" s="82"/>
      <c r="FJ59" s="71"/>
      <c r="FK59" s="82"/>
      <c r="FL59" s="82"/>
      <c r="FM59" s="82"/>
      <c r="FN59" s="71"/>
      <c r="FO59" s="120"/>
      <c r="FP59" s="120"/>
      <c r="FQ59" s="120"/>
      <c r="FR59" s="120"/>
      <c r="FS59" s="82"/>
      <c r="FT59" s="82"/>
      <c r="FU59" s="32"/>
      <c r="FV59" s="14"/>
      <c r="FW59" s="14"/>
      <c r="FX59" s="14"/>
      <c r="FY59" s="14"/>
      <c r="FZ59" s="14"/>
      <c r="GA59" s="49"/>
      <c r="GB59" s="83">
        <f t="shared" si="8"/>
        <v>0</v>
      </c>
      <c r="GD59" s="43"/>
    </row>
    <row r="60" spans="1:186" s="7" customFormat="1" ht="27" x14ac:dyDescent="0.25">
      <c r="A60" s="84"/>
      <c r="B60" s="78"/>
      <c r="C60" s="79"/>
      <c r="D60" s="85"/>
      <c r="E60" s="80"/>
      <c r="F60" s="80"/>
      <c r="G60" s="81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2"/>
      <c r="EF60" s="81"/>
      <c r="EG60" s="81"/>
      <c r="EH60" s="81"/>
      <c r="EI60" s="82"/>
      <c r="EJ60" s="81"/>
      <c r="EK60" s="81"/>
      <c r="EL60" s="81"/>
      <c r="EM60" s="81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71"/>
      <c r="FF60" s="82"/>
      <c r="FG60" s="82"/>
      <c r="FH60" s="82"/>
      <c r="FI60" s="82"/>
      <c r="FJ60" s="71"/>
      <c r="FK60" s="82"/>
      <c r="FL60" s="82"/>
      <c r="FM60" s="82"/>
      <c r="FN60" s="71"/>
      <c r="FO60" s="120"/>
      <c r="FP60" s="120"/>
      <c r="FQ60" s="120"/>
      <c r="FR60" s="120"/>
      <c r="FS60" s="82"/>
      <c r="FT60" s="82"/>
      <c r="FU60" s="32"/>
      <c r="FV60" s="14"/>
      <c r="FW60" s="14"/>
      <c r="FX60" s="14"/>
      <c r="FY60" s="14"/>
      <c r="FZ60" s="14"/>
      <c r="GA60" s="49"/>
      <c r="GB60" s="83">
        <f t="shared" si="8"/>
        <v>0</v>
      </c>
      <c r="GD60" s="43"/>
    </row>
    <row r="61" spans="1:186" s="7" customFormat="1" ht="27" x14ac:dyDescent="0.25">
      <c r="A61" s="84"/>
      <c r="B61" s="78"/>
      <c r="C61" s="79"/>
      <c r="D61" s="85"/>
      <c r="E61" s="80"/>
      <c r="F61" s="80"/>
      <c r="G61" s="81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2"/>
      <c r="FA61" s="82"/>
      <c r="FB61" s="82"/>
      <c r="FC61" s="82"/>
      <c r="FD61" s="82"/>
      <c r="FE61" s="71"/>
      <c r="FF61" s="82"/>
      <c r="FG61" s="82"/>
      <c r="FH61" s="82"/>
      <c r="FI61" s="82"/>
      <c r="FJ61" s="71"/>
      <c r="FK61" s="82"/>
      <c r="FL61" s="82"/>
      <c r="FM61" s="82"/>
      <c r="FN61" s="71"/>
      <c r="FO61" s="120"/>
      <c r="FP61" s="120"/>
      <c r="FQ61" s="120"/>
      <c r="FR61" s="120"/>
      <c r="FS61" s="82"/>
      <c r="FT61" s="82"/>
      <c r="FU61" s="32"/>
      <c r="FV61" s="14"/>
      <c r="FW61" s="14"/>
      <c r="FX61" s="14"/>
      <c r="FY61" s="14"/>
      <c r="FZ61" s="14"/>
      <c r="GA61" s="49"/>
      <c r="GB61" s="83">
        <f t="shared" si="8"/>
        <v>0</v>
      </c>
      <c r="GD61" s="43"/>
    </row>
    <row r="62" spans="1:186" s="7" customFormat="1" ht="27" x14ac:dyDescent="0.25">
      <c r="A62" s="84"/>
      <c r="B62" s="78"/>
      <c r="C62" s="79"/>
      <c r="D62" s="85"/>
      <c r="E62" s="80"/>
      <c r="F62" s="80"/>
      <c r="G62" s="81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2"/>
      <c r="FA62" s="82"/>
      <c r="FB62" s="82"/>
      <c r="FC62" s="82"/>
      <c r="FD62" s="82"/>
      <c r="FE62" s="71"/>
      <c r="FF62" s="82"/>
      <c r="FG62" s="82"/>
      <c r="FH62" s="82"/>
      <c r="FI62" s="82"/>
      <c r="FJ62" s="71"/>
      <c r="FK62" s="82"/>
      <c r="FL62" s="82"/>
      <c r="FM62" s="82"/>
      <c r="FN62" s="71"/>
      <c r="FO62" s="120"/>
      <c r="FP62" s="120"/>
      <c r="FQ62" s="120"/>
      <c r="FR62" s="120"/>
      <c r="FS62" s="82"/>
      <c r="FT62" s="82"/>
      <c r="FU62" s="32"/>
      <c r="FV62" s="14"/>
      <c r="FW62" s="14"/>
      <c r="FX62" s="14"/>
      <c r="FY62" s="14"/>
      <c r="FZ62" s="14"/>
      <c r="GA62" s="49"/>
      <c r="GB62" s="83">
        <f t="shared" si="8"/>
        <v>0</v>
      </c>
      <c r="GD62" s="43"/>
    </row>
    <row r="63" spans="1:186" s="7" customFormat="1" ht="27" x14ac:dyDescent="0.25">
      <c r="A63" s="84"/>
      <c r="B63" s="78"/>
      <c r="C63" s="79"/>
      <c r="D63" s="80"/>
      <c r="E63" s="80"/>
      <c r="F63" s="80"/>
      <c r="G63" s="81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2"/>
      <c r="FC63" s="82"/>
      <c r="FD63" s="82"/>
      <c r="FE63" s="71"/>
      <c r="FF63" s="82"/>
      <c r="FG63" s="82"/>
      <c r="FH63" s="82"/>
      <c r="FI63" s="82"/>
      <c r="FJ63" s="71"/>
      <c r="FK63" s="82"/>
      <c r="FL63" s="82"/>
      <c r="FM63" s="82"/>
      <c r="FN63" s="71"/>
      <c r="FO63" s="120"/>
      <c r="FP63" s="120"/>
      <c r="FQ63" s="120"/>
      <c r="FR63" s="120"/>
      <c r="FS63" s="82"/>
      <c r="FT63" s="82"/>
      <c r="FU63" s="32"/>
      <c r="FV63" s="14"/>
      <c r="FW63" s="14"/>
      <c r="FX63" s="14"/>
      <c r="FY63" s="14"/>
      <c r="FZ63" s="14"/>
      <c r="GA63" s="49"/>
      <c r="GB63" s="83">
        <f t="shared" si="8"/>
        <v>0</v>
      </c>
      <c r="GD63" s="43"/>
    </row>
    <row r="64" spans="1:186" s="7" customFormat="1" ht="28.5" customHeight="1" x14ac:dyDescent="0.25">
      <c r="A64" s="84"/>
      <c r="B64" s="78"/>
      <c r="C64" s="79"/>
      <c r="D64" s="80"/>
      <c r="E64" s="80"/>
      <c r="F64" s="80"/>
      <c r="G64" s="81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2"/>
      <c r="FA64" s="82"/>
      <c r="FB64" s="82"/>
      <c r="FC64" s="82"/>
      <c r="FD64" s="82"/>
      <c r="FE64" s="71"/>
      <c r="FF64" s="82"/>
      <c r="FG64" s="82"/>
      <c r="FH64" s="82"/>
      <c r="FI64" s="82"/>
      <c r="FJ64" s="71"/>
      <c r="FK64" s="82"/>
      <c r="FL64" s="82"/>
      <c r="FM64" s="82"/>
      <c r="FN64" s="71"/>
      <c r="FO64" s="120"/>
      <c r="FP64" s="120"/>
      <c r="FQ64" s="120"/>
      <c r="FR64" s="120"/>
      <c r="FS64" s="82"/>
      <c r="FT64" s="82"/>
      <c r="FU64" s="32"/>
      <c r="FV64" s="14"/>
      <c r="FW64" s="14"/>
      <c r="FX64" s="14"/>
      <c r="FY64" s="14"/>
      <c r="FZ64" s="14"/>
      <c r="GA64" s="49"/>
      <c r="GB64" s="83">
        <f t="shared" si="8"/>
        <v>0</v>
      </c>
    </row>
    <row r="65" spans="1:186" s="7" customFormat="1" ht="27" x14ac:dyDescent="0.25">
      <c r="A65" s="84"/>
      <c r="B65" s="78"/>
      <c r="C65" s="79"/>
      <c r="D65" s="85"/>
      <c r="E65" s="80"/>
      <c r="F65" s="80"/>
      <c r="G65" s="81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71"/>
      <c r="FF65" s="82"/>
      <c r="FG65" s="82"/>
      <c r="FH65" s="82"/>
      <c r="FI65" s="82"/>
      <c r="FJ65" s="71"/>
      <c r="FK65" s="82"/>
      <c r="FL65" s="82"/>
      <c r="FM65" s="82"/>
      <c r="FN65" s="71"/>
      <c r="FO65" s="120"/>
      <c r="FP65" s="120"/>
      <c r="FQ65" s="120"/>
      <c r="FR65" s="120"/>
      <c r="FS65" s="82"/>
      <c r="FT65" s="82"/>
      <c r="FU65" s="32"/>
      <c r="FV65" s="14"/>
      <c r="FW65" s="14"/>
      <c r="FX65" s="14"/>
      <c r="FY65" s="14"/>
      <c r="FZ65" s="14"/>
      <c r="GA65" s="49"/>
      <c r="GB65" s="83">
        <f t="shared" si="8"/>
        <v>0</v>
      </c>
      <c r="GD65" s="43"/>
    </row>
    <row r="66" spans="1:186" s="7" customFormat="1" ht="27" x14ac:dyDescent="0.25">
      <c r="A66" s="84"/>
      <c r="B66" s="78"/>
      <c r="C66" s="79"/>
      <c r="D66" s="85"/>
      <c r="E66" s="80"/>
      <c r="F66" s="80"/>
      <c r="G66" s="81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71"/>
      <c r="FF66" s="82"/>
      <c r="FG66" s="82"/>
      <c r="FH66" s="82"/>
      <c r="FI66" s="82"/>
      <c r="FJ66" s="71"/>
      <c r="FK66" s="82"/>
      <c r="FL66" s="82"/>
      <c r="FM66" s="82"/>
      <c r="FN66" s="71"/>
      <c r="FO66" s="120"/>
      <c r="FP66" s="120"/>
      <c r="FQ66" s="120"/>
      <c r="FR66" s="120"/>
      <c r="FS66" s="82"/>
      <c r="FT66" s="82"/>
      <c r="FU66" s="32"/>
      <c r="FV66" s="14"/>
      <c r="FW66" s="14"/>
      <c r="FX66" s="14"/>
      <c r="FY66" s="14"/>
      <c r="FZ66" s="14"/>
      <c r="GA66" s="49"/>
      <c r="GB66" s="83">
        <f t="shared" si="8"/>
        <v>0</v>
      </c>
      <c r="GD66" s="43"/>
    </row>
    <row r="67" spans="1:186" s="7" customFormat="1" ht="27" customHeight="1" thickBot="1" x14ac:dyDescent="0.3">
      <c r="A67" s="86"/>
      <c r="B67" s="44" t="s">
        <v>38</v>
      </c>
      <c r="C67" s="4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67">
        <f>AVERAGE(GB68:GB77)</f>
        <v>0</v>
      </c>
      <c r="GD67" s="43"/>
    </row>
    <row r="68" spans="1:186" s="20" customFormat="1" ht="27" x14ac:dyDescent="0.25">
      <c r="A68" s="84"/>
      <c r="B68" s="41"/>
      <c r="C68" s="48"/>
      <c r="D68" s="37"/>
      <c r="E68" s="37"/>
      <c r="F68" s="42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36"/>
      <c r="EE68" s="36"/>
      <c r="EF68" s="15"/>
      <c r="EG68" s="15"/>
      <c r="EH68" s="36"/>
      <c r="EI68" s="36"/>
      <c r="EJ68" s="15"/>
      <c r="EK68" s="15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2"/>
      <c r="FV68" s="14"/>
      <c r="FW68" s="14"/>
      <c r="FX68" s="14"/>
      <c r="FY68" s="14"/>
      <c r="FZ68" s="14"/>
      <c r="GA68" s="49"/>
      <c r="GB68" s="83">
        <f>IF(GA68&lt;&gt;"",1,IF(FZ68&lt;&gt;"",0.9,IF(FY68&lt;&gt;"",0.75,IF(FX68&lt;&gt;"",0.5,IF(FW68&lt;&gt;"",0.3,IF(FV68&lt;&gt;"",0.2,0))))))</f>
        <v>0</v>
      </c>
    </row>
    <row r="69" spans="1:186" s="20" customFormat="1" ht="27" x14ac:dyDescent="0.25">
      <c r="A69" s="59"/>
      <c r="B69" s="87"/>
      <c r="C69" s="88"/>
      <c r="D69" s="80"/>
      <c r="E69" s="80"/>
      <c r="F69" s="80"/>
      <c r="G69" s="81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2"/>
      <c r="EE69" s="82"/>
      <c r="EF69" s="81"/>
      <c r="EG69" s="81"/>
      <c r="EH69" s="82"/>
      <c r="EI69" s="82"/>
      <c r="EJ69" s="81"/>
      <c r="EK69" s="81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121"/>
      <c r="FP69" s="121"/>
      <c r="FQ69" s="121"/>
      <c r="FR69" s="121"/>
      <c r="FS69" s="82"/>
      <c r="FT69" s="82"/>
      <c r="FU69" s="32"/>
      <c r="FV69" s="14"/>
      <c r="FW69" s="14"/>
      <c r="FX69" s="14"/>
      <c r="FY69" s="14"/>
      <c r="FZ69" s="14"/>
      <c r="GA69" s="49"/>
      <c r="GB69" s="83">
        <f>IF(GA69&lt;&gt;"",1,IF(FZ69&lt;&gt;"",0.9,IF(FY69&lt;&gt;"",0.75,IF(FX69&lt;&gt;"",0.5,IF(FW69&lt;&gt;"",0.3,IF(FV69&lt;&gt;"",0.2,0))))))</f>
        <v>0</v>
      </c>
    </row>
    <row r="70" spans="1:186" s="20" customFormat="1" ht="27" x14ac:dyDescent="0.25">
      <c r="A70" s="89"/>
      <c r="B70" s="78"/>
      <c r="C70" s="79"/>
      <c r="D70" s="80"/>
      <c r="E70" s="80"/>
      <c r="F70" s="80"/>
      <c r="G70" s="81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2"/>
      <c r="EE70" s="82"/>
      <c r="EF70" s="81"/>
      <c r="EG70" s="81"/>
      <c r="EH70" s="82"/>
      <c r="EI70" s="82"/>
      <c r="EJ70" s="81"/>
      <c r="EK70" s="81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121"/>
      <c r="FP70" s="121"/>
      <c r="FQ70" s="121"/>
      <c r="FR70" s="121"/>
      <c r="FS70" s="82"/>
      <c r="FT70" s="82"/>
      <c r="FU70" s="32"/>
      <c r="FV70" s="14"/>
      <c r="FW70" s="14"/>
      <c r="FX70" s="14"/>
      <c r="FY70" s="14"/>
      <c r="FZ70" s="14"/>
      <c r="GA70" s="49"/>
      <c r="GB70" s="83">
        <f>IF(GA70&lt;&gt;"",1,IF(FZ70&lt;&gt;"",0.9,IF(FY70&lt;&gt;"",0.75,IF(FX70&lt;&gt;"",0.5,IF(FW70&lt;&gt;"",0.3,IF(FV70&lt;&gt;"",0.2,0))))))</f>
        <v>0</v>
      </c>
    </row>
    <row r="71" spans="1:186" s="7" customFormat="1" ht="27" x14ac:dyDescent="0.25">
      <c r="A71" s="84"/>
      <c r="B71" s="90"/>
      <c r="C71" s="91"/>
      <c r="D71" s="80"/>
      <c r="E71" s="80"/>
      <c r="F71" s="80"/>
      <c r="G71" s="81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121"/>
      <c r="FP71" s="121"/>
      <c r="FQ71" s="121"/>
      <c r="FR71" s="121"/>
      <c r="FS71" s="82"/>
      <c r="FT71" s="82"/>
      <c r="FU71" s="82"/>
      <c r="FV71" s="14"/>
      <c r="FW71" s="14"/>
      <c r="FX71" s="14"/>
      <c r="FY71" s="14"/>
      <c r="FZ71" s="93"/>
      <c r="GA71" s="94"/>
      <c r="GB71" s="83">
        <f t="shared" ref="GB71:GB72" si="9">IF(GA71&lt;&gt;"",1,IF(FZ71&lt;&gt;"",0.9,IF(FY71&lt;&gt;"",0.75,IF(FX71&lt;&gt;"",0.5,IF(FW71&lt;&gt;"",0.3,IF(FV71&lt;&gt;"",0.2,0))))))</f>
        <v>0</v>
      </c>
      <c r="GD71" s="43"/>
    </row>
    <row r="72" spans="1:186" s="7" customFormat="1" ht="27" x14ac:dyDescent="0.25">
      <c r="A72" s="84"/>
      <c r="B72" s="95"/>
      <c r="C72" s="96"/>
      <c r="D72" s="80"/>
      <c r="E72" s="80"/>
      <c r="F72" s="80"/>
      <c r="G72" s="81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121"/>
      <c r="FP72" s="121"/>
      <c r="FQ72" s="121"/>
      <c r="FR72" s="121"/>
      <c r="FS72" s="82"/>
      <c r="FT72" s="82"/>
      <c r="FU72" s="82"/>
      <c r="FV72" s="14"/>
      <c r="FW72" s="14"/>
      <c r="FX72" s="14"/>
      <c r="FY72" s="14"/>
      <c r="FZ72" s="93"/>
      <c r="GA72" s="94"/>
      <c r="GB72" s="83">
        <f t="shared" si="9"/>
        <v>0</v>
      </c>
      <c r="GD72" s="43"/>
    </row>
    <row r="73" spans="1:186" s="20" customFormat="1" ht="27" x14ac:dyDescent="0.25">
      <c r="A73" s="84"/>
      <c r="B73" s="41"/>
      <c r="C73" s="48"/>
      <c r="D73" s="37"/>
      <c r="E73" s="37"/>
      <c r="F73" s="42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36"/>
      <c r="EE73" s="36"/>
      <c r="EF73" s="15"/>
      <c r="EG73" s="15"/>
      <c r="EH73" s="36"/>
      <c r="EI73" s="36"/>
      <c r="EJ73" s="15"/>
      <c r="EK73" s="15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82"/>
      <c r="FV73" s="14"/>
      <c r="FW73" s="14"/>
      <c r="FX73" s="14"/>
      <c r="FY73" s="14"/>
      <c r="FZ73" s="14"/>
      <c r="GA73" s="49"/>
      <c r="GB73" s="83">
        <f>IF(GA73&lt;&gt;"",1,IF(FZ73&lt;&gt;"",0.9,IF(FY73&lt;&gt;"",0.75,IF(FX73&lt;&gt;"",0.5,IF(FW73&lt;&gt;"",0.3,IF(FV73&lt;&gt;"",0.2,0))))))</f>
        <v>0</v>
      </c>
    </row>
    <row r="74" spans="1:186" s="20" customFormat="1" ht="27" x14ac:dyDescent="0.25">
      <c r="A74" s="59"/>
      <c r="B74" s="87"/>
      <c r="C74" s="88"/>
      <c r="D74" s="80"/>
      <c r="E74" s="80"/>
      <c r="F74" s="80"/>
      <c r="G74" s="81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2"/>
      <c r="EE74" s="82"/>
      <c r="EF74" s="81"/>
      <c r="EG74" s="81"/>
      <c r="EH74" s="82"/>
      <c r="EI74" s="82"/>
      <c r="EJ74" s="81"/>
      <c r="EK74" s="81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121"/>
      <c r="FP74" s="121"/>
      <c r="FQ74" s="121"/>
      <c r="FR74" s="121"/>
      <c r="FS74" s="82"/>
      <c r="FT74" s="82"/>
      <c r="FU74" s="32"/>
      <c r="FV74" s="14"/>
      <c r="FW74" s="14"/>
      <c r="FX74" s="14"/>
      <c r="FY74" s="14"/>
      <c r="FZ74" s="14"/>
      <c r="GA74" s="49"/>
      <c r="GB74" s="83">
        <f t="shared" ref="GB74" si="10">IF(GA74&lt;&gt;"",1,IF(FZ74&lt;&gt;"",0.9,IF(FY74&lt;&gt;"",0.75,IF(FX74&lt;&gt;"",0.5,IF(FW74&lt;&gt;"",0.3,IF(FV74&lt;&gt;"",0.2,0))))))</f>
        <v>0</v>
      </c>
    </row>
    <row r="75" spans="1:186" s="20" customFormat="1" ht="27" x14ac:dyDescent="0.25">
      <c r="A75" s="89"/>
      <c r="B75" s="78"/>
      <c r="C75" s="79"/>
      <c r="D75" s="80"/>
      <c r="E75" s="80"/>
      <c r="F75" s="80"/>
      <c r="G75" s="81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2"/>
      <c r="EE75" s="82"/>
      <c r="EF75" s="81"/>
      <c r="EG75" s="81"/>
      <c r="EH75" s="82"/>
      <c r="EI75" s="82"/>
      <c r="EJ75" s="81"/>
      <c r="EK75" s="81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121"/>
      <c r="FP75" s="121"/>
      <c r="FQ75" s="121"/>
      <c r="FR75" s="121"/>
      <c r="FS75" s="82"/>
      <c r="FT75" s="82"/>
      <c r="FU75" s="32"/>
      <c r="FV75" s="14"/>
      <c r="FW75" s="14"/>
      <c r="FX75" s="14"/>
      <c r="FY75" s="14"/>
      <c r="FZ75" s="14"/>
      <c r="GA75" s="49"/>
      <c r="GB75" s="83">
        <f>IF(GA75&lt;&gt;"",1,IF(FZ75&lt;&gt;"",0.9,IF(FY75&lt;&gt;"",0.75,IF(FX75&lt;&gt;"",0.5,IF(FW75&lt;&gt;"",0.3,IF(FV75&lt;&gt;"",0.2,0))))))</f>
        <v>0</v>
      </c>
    </row>
    <row r="76" spans="1:186" s="7" customFormat="1" ht="27" x14ac:dyDescent="0.25">
      <c r="A76" s="84"/>
      <c r="B76" s="90"/>
      <c r="C76" s="91"/>
      <c r="D76" s="80"/>
      <c r="E76" s="80"/>
      <c r="F76" s="80"/>
      <c r="G76" s="81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121"/>
      <c r="FP76" s="121"/>
      <c r="FQ76" s="121"/>
      <c r="FR76" s="121"/>
      <c r="FS76" s="82"/>
      <c r="FT76" s="82"/>
      <c r="FU76" s="82"/>
      <c r="FV76" s="14"/>
      <c r="FW76" s="14"/>
      <c r="FX76" s="14"/>
      <c r="FY76" s="14"/>
      <c r="FZ76" s="93"/>
      <c r="GA76" s="94"/>
      <c r="GB76" s="83">
        <f t="shared" ref="GB76:GB77" si="11">IF(GA76&lt;&gt;"",1,IF(FZ76&lt;&gt;"",0.9,IF(FY76&lt;&gt;"",0.75,IF(FX76&lt;&gt;"",0.5,IF(FW76&lt;&gt;"",0.3,IF(FV76&lt;&gt;"",0.2,0))))))</f>
        <v>0</v>
      </c>
      <c r="GD76" s="43"/>
    </row>
    <row r="77" spans="1:186" s="7" customFormat="1" ht="27" x14ac:dyDescent="0.25">
      <c r="A77" s="84"/>
      <c r="B77" s="90"/>
      <c r="C77" s="91"/>
      <c r="D77" s="80"/>
      <c r="E77" s="80"/>
      <c r="F77" s="80"/>
      <c r="G77" s="81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121"/>
      <c r="FP77" s="121"/>
      <c r="FQ77" s="121"/>
      <c r="FR77" s="121"/>
      <c r="FS77" s="82"/>
      <c r="FT77" s="82"/>
      <c r="FU77" s="97"/>
      <c r="FV77" s="99"/>
      <c r="FW77" s="99"/>
      <c r="FX77" s="100"/>
      <c r="FY77" s="100"/>
      <c r="FZ77" s="100"/>
      <c r="GA77" s="100"/>
      <c r="GB77" s="83">
        <f t="shared" si="11"/>
        <v>0</v>
      </c>
      <c r="GD77" s="43"/>
    </row>
    <row r="78" spans="1:186" s="7" customFormat="1" ht="27" customHeight="1" x14ac:dyDescent="0.25">
      <c r="A78" s="68"/>
      <c r="B78" s="73" t="s">
        <v>39</v>
      </c>
      <c r="C78" s="73"/>
      <c r="D78" s="74"/>
      <c r="E78" s="74"/>
      <c r="F78" s="74"/>
      <c r="G78" s="74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113"/>
      <c r="FP78" s="113"/>
      <c r="FQ78" s="113"/>
      <c r="FR78" s="113"/>
      <c r="FS78" s="74"/>
      <c r="FT78" s="74"/>
      <c r="FU78" s="75"/>
      <c r="FV78" s="75"/>
      <c r="FW78" s="75"/>
      <c r="FX78" s="75"/>
      <c r="FY78" s="75"/>
      <c r="FZ78" s="75"/>
      <c r="GA78" s="75"/>
      <c r="GB78" s="98">
        <f>AVERAGE(GB79:GB88)</f>
        <v>0</v>
      </c>
      <c r="GD78" s="43"/>
    </row>
    <row r="79" spans="1:186" s="20" customFormat="1" ht="27" x14ac:dyDescent="0.25">
      <c r="A79" s="77"/>
      <c r="B79" s="78"/>
      <c r="C79" s="79"/>
      <c r="D79" s="80"/>
      <c r="E79" s="80"/>
      <c r="F79" s="80"/>
      <c r="G79" s="81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2"/>
      <c r="EF79" s="81"/>
      <c r="EG79" s="81"/>
      <c r="EH79" s="81"/>
      <c r="EI79" s="82"/>
      <c r="EJ79" s="81"/>
      <c r="EK79" s="81"/>
      <c r="EL79" s="81"/>
      <c r="EM79" s="81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71"/>
      <c r="FF79" s="82"/>
      <c r="FG79" s="82"/>
      <c r="FH79" s="82"/>
      <c r="FI79" s="82"/>
      <c r="FJ79" s="71"/>
      <c r="FK79" s="82"/>
      <c r="FL79" s="82"/>
      <c r="FM79" s="82"/>
      <c r="FN79" s="71"/>
      <c r="FO79" s="120"/>
      <c r="FP79" s="120"/>
      <c r="FQ79" s="120"/>
      <c r="FR79" s="120"/>
      <c r="FS79" s="82"/>
      <c r="FT79" s="82"/>
      <c r="FU79" s="32"/>
      <c r="FV79" s="14"/>
      <c r="FW79" s="14"/>
      <c r="FX79" s="14"/>
      <c r="FY79" s="14"/>
      <c r="FZ79" s="14"/>
      <c r="GA79" s="49"/>
      <c r="GB79" s="83">
        <f>IF(GA79&lt;&gt;"",1,IF(FZ79&lt;&gt;"",0.9,IF(FY79&lt;&gt;"",0.75,IF(FX79&lt;&gt;"",0.5,IF(FW79&lt;&gt;"",0.25,IF(FV79&lt;&gt;"",0.05,0))))))</f>
        <v>0</v>
      </c>
    </row>
    <row r="80" spans="1:186" s="7" customFormat="1" ht="27" x14ac:dyDescent="0.25">
      <c r="A80" s="84"/>
      <c r="B80" s="78"/>
      <c r="C80" s="79"/>
      <c r="D80" s="85"/>
      <c r="E80" s="80"/>
      <c r="F80" s="80"/>
      <c r="G80" s="81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71"/>
      <c r="FF80" s="82"/>
      <c r="FG80" s="82"/>
      <c r="FH80" s="82"/>
      <c r="FI80" s="82"/>
      <c r="FJ80" s="71"/>
      <c r="FK80" s="82"/>
      <c r="FL80" s="82"/>
      <c r="FM80" s="82"/>
      <c r="FN80" s="71"/>
      <c r="FO80" s="120"/>
      <c r="FP80" s="120"/>
      <c r="FQ80" s="120"/>
      <c r="FR80" s="120"/>
      <c r="FS80" s="82"/>
      <c r="FT80" s="82"/>
      <c r="FU80" s="32"/>
      <c r="FV80" s="14"/>
      <c r="FW80" s="14"/>
      <c r="FX80" s="14"/>
      <c r="FY80" s="14"/>
      <c r="FZ80" s="14"/>
      <c r="GA80" s="49"/>
      <c r="GB80" s="83">
        <f t="shared" ref="GB80:GB81" si="12">IF(GA80&lt;&gt;"",1,IF(FZ80&lt;&gt;"",0.9,IF(FY80&lt;&gt;"",0.75,IF(FX80&lt;&gt;"",0.5,IF(FW80&lt;&gt;"",0.3,IF(FV80&lt;&gt;"",0.2,0))))))</f>
        <v>0</v>
      </c>
      <c r="GD80" s="43"/>
    </row>
    <row r="81" spans="1:186" s="7" customFormat="1" ht="27" x14ac:dyDescent="0.25">
      <c r="A81" s="84"/>
      <c r="B81" s="78"/>
      <c r="C81" s="79"/>
      <c r="D81" s="85"/>
      <c r="E81" s="80"/>
      <c r="F81" s="80"/>
      <c r="G81" s="81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71"/>
      <c r="FF81" s="82"/>
      <c r="FG81" s="82"/>
      <c r="FH81" s="82"/>
      <c r="FI81" s="82"/>
      <c r="FJ81" s="71"/>
      <c r="FK81" s="82"/>
      <c r="FL81" s="82"/>
      <c r="FM81" s="82"/>
      <c r="FN81" s="71"/>
      <c r="FO81" s="120"/>
      <c r="FP81" s="120"/>
      <c r="FQ81" s="120"/>
      <c r="FR81" s="120"/>
      <c r="FS81" s="82"/>
      <c r="FT81" s="82"/>
      <c r="FU81" s="32"/>
      <c r="FV81" s="14"/>
      <c r="FW81" s="14"/>
      <c r="FX81" s="14"/>
      <c r="FY81" s="14"/>
      <c r="FZ81" s="14"/>
      <c r="GA81" s="49"/>
      <c r="GB81" s="83">
        <f t="shared" si="12"/>
        <v>0</v>
      </c>
      <c r="GD81" s="43"/>
    </row>
    <row r="82" spans="1:186" s="7" customFormat="1" ht="27" x14ac:dyDescent="0.25">
      <c r="A82" s="84"/>
      <c r="B82" s="78"/>
      <c r="C82" s="79"/>
      <c r="D82" s="85"/>
      <c r="E82" s="80"/>
      <c r="F82" s="80"/>
      <c r="G82" s="81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2"/>
      <c r="EF82" s="81"/>
      <c r="EG82" s="81"/>
      <c r="EH82" s="81"/>
      <c r="EI82" s="82"/>
      <c r="EJ82" s="81"/>
      <c r="EK82" s="81"/>
      <c r="EL82" s="81"/>
      <c r="EM82" s="81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71"/>
      <c r="FF82" s="82"/>
      <c r="FG82" s="82"/>
      <c r="FH82" s="82"/>
      <c r="FI82" s="82"/>
      <c r="FJ82" s="71"/>
      <c r="FK82" s="82"/>
      <c r="FL82" s="82"/>
      <c r="FM82" s="82"/>
      <c r="FN82" s="71"/>
      <c r="FO82" s="120"/>
      <c r="FP82" s="120"/>
      <c r="FQ82" s="120"/>
      <c r="FR82" s="120"/>
      <c r="FS82" s="82"/>
      <c r="FT82" s="82"/>
      <c r="FU82" s="32"/>
      <c r="FV82" s="14"/>
      <c r="FW82" s="14"/>
      <c r="FX82" s="14"/>
      <c r="FY82" s="14"/>
      <c r="FZ82" s="14"/>
      <c r="GA82" s="49"/>
      <c r="GB82" s="83">
        <f t="shared" ref="GB82:GB88" si="13">IF(GA82&lt;&gt;"",1,IF(FZ82&lt;&gt;"",0.9,IF(FY82&lt;&gt;"",0.75,IF(FX82&lt;&gt;"",0.5,IF(FW82&lt;&gt;"",0.3,IF(FV82&lt;&gt;"",0.2,0))))))</f>
        <v>0</v>
      </c>
      <c r="GD82" s="43"/>
    </row>
    <row r="83" spans="1:186" s="7" customFormat="1" ht="27" x14ac:dyDescent="0.25">
      <c r="A83" s="84"/>
      <c r="B83" s="78"/>
      <c r="C83" s="79"/>
      <c r="D83" s="85"/>
      <c r="E83" s="80"/>
      <c r="F83" s="80"/>
      <c r="G83" s="81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2"/>
      <c r="FA83" s="82"/>
      <c r="FB83" s="82"/>
      <c r="FC83" s="82"/>
      <c r="FD83" s="82"/>
      <c r="FE83" s="71"/>
      <c r="FF83" s="82"/>
      <c r="FG83" s="82"/>
      <c r="FH83" s="82"/>
      <c r="FI83" s="82"/>
      <c r="FJ83" s="71"/>
      <c r="FK83" s="82"/>
      <c r="FL83" s="82"/>
      <c r="FM83" s="82"/>
      <c r="FN83" s="71"/>
      <c r="FO83" s="120"/>
      <c r="FP83" s="120"/>
      <c r="FQ83" s="120"/>
      <c r="FR83" s="120"/>
      <c r="FS83" s="82"/>
      <c r="FT83" s="82"/>
      <c r="FU83" s="32"/>
      <c r="FV83" s="14"/>
      <c r="FW83" s="14"/>
      <c r="FX83" s="14"/>
      <c r="FY83" s="14"/>
      <c r="FZ83" s="14"/>
      <c r="GA83" s="49"/>
      <c r="GB83" s="83">
        <f t="shared" ref="GB83:GB86" si="14">IF(GA83&lt;&gt;"",1,IF(FZ83&lt;&gt;"",0.9,IF(FY83&lt;&gt;"",0.75,IF(FX83&lt;&gt;"",0.5,IF(FW83&lt;&gt;"",0.3,IF(FV83&lt;&gt;"",0.2,0))))))</f>
        <v>0</v>
      </c>
      <c r="GD83" s="43"/>
    </row>
    <row r="84" spans="1:186" s="7" customFormat="1" ht="27" x14ac:dyDescent="0.25">
      <c r="A84" s="84"/>
      <c r="B84" s="78"/>
      <c r="C84" s="79"/>
      <c r="D84" s="85"/>
      <c r="E84" s="80"/>
      <c r="F84" s="80"/>
      <c r="G84" s="81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2"/>
      <c r="FA84" s="82"/>
      <c r="FB84" s="82"/>
      <c r="FC84" s="82"/>
      <c r="FD84" s="82"/>
      <c r="FE84" s="71"/>
      <c r="FF84" s="82"/>
      <c r="FG84" s="82"/>
      <c r="FH84" s="82"/>
      <c r="FI84" s="82"/>
      <c r="FJ84" s="71"/>
      <c r="FK84" s="82"/>
      <c r="FL84" s="82"/>
      <c r="FM84" s="82"/>
      <c r="FN84" s="71"/>
      <c r="FO84" s="120"/>
      <c r="FP84" s="120"/>
      <c r="FQ84" s="120"/>
      <c r="FR84" s="120"/>
      <c r="FS84" s="82"/>
      <c r="FT84" s="82"/>
      <c r="FU84" s="32"/>
      <c r="FV84" s="14"/>
      <c r="FW84" s="14"/>
      <c r="FX84" s="14"/>
      <c r="FY84" s="14"/>
      <c r="FZ84" s="14"/>
      <c r="GA84" s="49"/>
      <c r="GB84" s="83">
        <f t="shared" si="14"/>
        <v>0</v>
      </c>
      <c r="GD84" s="43"/>
    </row>
    <row r="85" spans="1:186" s="7" customFormat="1" ht="27" x14ac:dyDescent="0.25">
      <c r="A85" s="84"/>
      <c r="B85" s="78"/>
      <c r="C85" s="79"/>
      <c r="D85" s="80"/>
      <c r="E85" s="80"/>
      <c r="F85" s="80"/>
      <c r="G85" s="81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2"/>
      <c r="FC85" s="82"/>
      <c r="FD85" s="82"/>
      <c r="FE85" s="71"/>
      <c r="FF85" s="82"/>
      <c r="FG85" s="82"/>
      <c r="FH85" s="82"/>
      <c r="FI85" s="82"/>
      <c r="FJ85" s="71"/>
      <c r="FK85" s="82"/>
      <c r="FL85" s="82"/>
      <c r="FM85" s="82"/>
      <c r="FN85" s="71"/>
      <c r="FO85" s="120"/>
      <c r="FP85" s="120"/>
      <c r="FQ85" s="120"/>
      <c r="FR85" s="120"/>
      <c r="FS85" s="82"/>
      <c r="FT85" s="82"/>
      <c r="FU85" s="32"/>
      <c r="FV85" s="14"/>
      <c r="FW85" s="14"/>
      <c r="FX85" s="14"/>
      <c r="FY85" s="14"/>
      <c r="FZ85" s="14"/>
      <c r="GA85" s="49"/>
      <c r="GB85" s="83">
        <f t="shared" si="14"/>
        <v>0</v>
      </c>
      <c r="GD85" s="43"/>
    </row>
    <row r="86" spans="1:186" s="7" customFormat="1" ht="28.5" customHeight="1" x14ac:dyDescent="0.25">
      <c r="A86" s="84"/>
      <c r="B86" s="78"/>
      <c r="C86" s="79"/>
      <c r="D86" s="80"/>
      <c r="E86" s="80"/>
      <c r="F86" s="80"/>
      <c r="G86" s="81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2"/>
      <c r="FA86" s="82"/>
      <c r="FB86" s="82"/>
      <c r="FC86" s="82"/>
      <c r="FD86" s="82"/>
      <c r="FE86" s="71"/>
      <c r="FF86" s="82"/>
      <c r="FG86" s="82"/>
      <c r="FH86" s="82"/>
      <c r="FI86" s="82"/>
      <c r="FJ86" s="71"/>
      <c r="FK86" s="82"/>
      <c r="FL86" s="82"/>
      <c r="FM86" s="82"/>
      <c r="FN86" s="71"/>
      <c r="FO86" s="120"/>
      <c r="FP86" s="120"/>
      <c r="FQ86" s="120"/>
      <c r="FR86" s="120"/>
      <c r="FS86" s="82"/>
      <c r="FT86" s="82"/>
      <c r="FU86" s="32"/>
      <c r="FV86" s="14"/>
      <c r="FW86" s="14"/>
      <c r="FX86" s="14"/>
      <c r="FY86" s="14"/>
      <c r="FZ86" s="14"/>
      <c r="GA86" s="49"/>
      <c r="GB86" s="83">
        <f t="shared" si="14"/>
        <v>0</v>
      </c>
    </row>
    <row r="87" spans="1:186" s="7" customFormat="1" ht="27" x14ac:dyDescent="0.25">
      <c r="A87" s="84"/>
      <c r="B87" s="78"/>
      <c r="C87" s="79"/>
      <c r="D87" s="85"/>
      <c r="E87" s="80"/>
      <c r="F87" s="80"/>
      <c r="G87" s="81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71"/>
      <c r="FF87" s="82"/>
      <c r="FG87" s="82"/>
      <c r="FH87" s="82"/>
      <c r="FI87" s="82"/>
      <c r="FJ87" s="71"/>
      <c r="FK87" s="82"/>
      <c r="FL87" s="82"/>
      <c r="FM87" s="82"/>
      <c r="FN87" s="71"/>
      <c r="FO87" s="120"/>
      <c r="FP87" s="120"/>
      <c r="FQ87" s="120"/>
      <c r="FR87" s="120"/>
      <c r="FS87" s="82"/>
      <c r="FT87" s="82"/>
      <c r="FU87" s="32"/>
      <c r="FV87" s="14"/>
      <c r="FW87" s="14"/>
      <c r="FX87" s="14"/>
      <c r="FY87" s="14"/>
      <c r="FZ87" s="14"/>
      <c r="GA87" s="49"/>
      <c r="GB87" s="83">
        <f t="shared" si="13"/>
        <v>0</v>
      </c>
      <c r="GD87" s="43"/>
    </row>
    <row r="88" spans="1:186" s="7" customFormat="1" ht="27" x14ac:dyDescent="0.25">
      <c r="A88" s="84"/>
      <c r="B88" s="78"/>
      <c r="C88" s="79"/>
      <c r="D88" s="85"/>
      <c r="E88" s="80"/>
      <c r="F88" s="80"/>
      <c r="G88" s="81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71"/>
      <c r="FF88" s="82"/>
      <c r="FG88" s="82"/>
      <c r="FH88" s="82"/>
      <c r="FI88" s="82"/>
      <c r="FJ88" s="71"/>
      <c r="FK88" s="82"/>
      <c r="FL88" s="82"/>
      <c r="FM88" s="82"/>
      <c r="FN88" s="71"/>
      <c r="FO88" s="120"/>
      <c r="FP88" s="120"/>
      <c r="FQ88" s="120"/>
      <c r="FR88" s="120"/>
      <c r="FS88" s="82"/>
      <c r="FT88" s="82"/>
      <c r="FU88" s="32"/>
      <c r="FV88" s="14"/>
      <c r="FW88" s="14"/>
      <c r="FX88" s="14"/>
      <c r="FY88" s="14"/>
      <c r="FZ88" s="14"/>
      <c r="GA88" s="49"/>
      <c r="GB88" s="83">
        <f t="shared" si="13"/>
        <v>0</v>
      </c>
      <c r="GD88" s="43"/>
    </row>
    <row r="89" spans="1:186" s="7" customFormat="1" ht="27" customHeight="1" thickBot="1" x14ac:dyDescent="0.3">
      <c r="A89" s="86"/>
      <c r="B89" s="44" t="s">
        <v>38</v>
      </c>
      <c r="C89" s="4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67">
        <f>AVERAGE(GB90:GB99)</f>
        <v>0</v>
      </c>
      <c r="GD89" s="43"/>
    </row>
    <row r="90" spans="1:186" s="20" customFormat="1" ht="27" x14ac:dyDescent="0.25">
      <c r="A90" s="84"/>
      <c r="B90" s="41"/>
      <c r="C90" s="48"/>
      <c r="D90" s="37"/>
      <c r="E90" s="37"/>
      <c r="F90" s="42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36"/>
      <c r="EE90" s="36"/>
      <c r="EF90" s="15"/>
      <c r="EG90" s="15"/>
      <c r="EH90" s="36"/>
      <c r="EI90" s="36"/>
      <c r="EJ90" s="15"/>
      <c r="EK90" s="15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2"/>
      <c r="FV90" s="14"/>
      <c r="FW90" s="14"/>
      <c r="FX90" s="14"/>
      <c r="FY90" s="14"/>
      <c r="FZ90" s="14"/>
      <c r="GA90" s="49"/>
      <c r="GB90" s="83">
        <f>IF(GA90&lt;&gt;"",1,IF(FZ90&lt;&gt;"",0.9,IF(FY90&lt;&gt;"",0.75,IF(FX90&lt;&gt;"",0.5,IF(FW90&lt;&gt;"",0.3,IF(FV90&lt;&gt;"",0.2,0))))))</f>
        <v>0</v>
      </c>
    </row>
    <row r="91" spans="1:186" s="20" customFormat="1" ht="27" x14ac:dyDescent="0.25">
      <c r="A91" s="59"/>
      <c r="B91" s="87"/>
      <c r="C91" s="88"/>
      <c r="D91" s="80"/>
      <c r="E91" s="80"/>
      <c r="F91" s="80"/>
      <c r="G91" s="81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2"/>
      <c r="EE91" s="82"/>
      <c r="EF91" s="81"/>
      <c r="EG91" s="81"/>
      <c r="EH91" s="82"/>
      <c r="EI91" s="82"/>
      <c r="EJ91" s="81"/>
      <c r="EK91" s="81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121"/>
      <c r="FP91" s="121"/>
      <c r="FQ91" s="121"/>
      <c r="FR91" s="121"/>
      <c r="FS91" s="82"/>
      <c r="FT91" s="82"/>
      <c r="FU91" s="32"/>
      <c r="FV91" s="14"/>
      <c r="FW91" s="14"/>
      <c r="FX91" s="14"/>
      <c r="FY91" s="14"/>
      <c r="FZ91" s="14"/>
      <c r="GA91" s="49"/>
      <c r="GB91" s="83">
        <f>IF(GA91&lt;&gt;"",1,IF(FZ91&lt;&gt;"",0.9,IF(FY91&lt;&gt;"",0.75,IF(FX91&lt;&gt;"",0.5,IF(FW91&lt;&gt;"",0.3,IF(FV91&lt;&gt;"",0.2,0))))))</f>
        <v>0</v>
      </c>
    </row>
    <row r="92" spans="1:186" s="20" customFormat="1" ht="27" x14ac:dyDescent="0.25">
      <c r="A92" s="89"/>
      <c r="B92" s="78"/>
      <c r="C92" s="79"/>
      <c r="D92" s="80"/>
      <c r="E92" s="80"/>
      <c r="F92" s="80"/>
      <c r="G92" s="81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2"/>
      <c r="EE92" s="82"/>
      <c r="EF92" s="81"/>
      <c r="EG92" s="81"/>
      <c r="EH92" s="82"/>
      <c r="EI92" s="82"/>
      <c r="EJ92" s="81"/>
      <c r="EK92" s="81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121"/>
      <c r="FP92" s="121"/>
      <c r="FQ92" s="121"/>
      <c r="FR92" s="121"/>
      <c r="FS92" s="82"/>
      <c r="FT92" s="82"/>
      <c r="FU92" s="32"/>
      <c r="FV92" s="14"/>
      <c r="FW92" s="14"/>
      <c r="FX92" s="14"/>
      <c r="FY92" s="14"/>
      <c r="FZ92" s="14"/>
      <c r="GA92" s="49"/>
      <c r="GB92" s="83">
        <f>IF(GA92&lt;&gt;"",1,IF(FZ92&lt;&gt;"",0.9,IF(FY92&lt;&gt;"",0.75,IF(FX92&lt;&gt;"",0.5,IF(FW92&lt;&gt;"",0.3,IF(FV92&lt;&gt;"",0.2,0))))))</f>
        <v>0</v>
      </c>
    </row>
    <row r="93" spans="1:186" s="7" customFormat="1" ht="27" x14ac:dyDescent="0.25">
      <c r="A93" s="84"/>
      <c r="B93" s="90"/>
      <c r="C93" s="91"/>
      <c r="D93" s="80"/>
      <c r="E93" s="80"/>
      <c r="F93" s="80"/>
      <c r="G93" s="81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121"/>
      <c r="FP93" s="121"/>
      <c r="FQ93" s="121"/>
      <c r="FR93" s="121"/>
      <c r="FS93" s="82"/>
      <c r="FT93" s="82"/>
      <c r="FU93" s="82"/>
      <c r="FV93" s="14"/>
      <c r="FW93" s="14"/>
      <c r="FX93" s="14"/>
      <c r="FY93" s="14"/>
      <c r="FZ93" s="93"/>
      <c r="GA93" s="94"/>
      <c r="GB93" s="83">
        <f t="shared" ref="GB93:GB94" si="15">IF(GA93&lt;&gt;"",1,IF(FZ93&lt;&gt;"",0.9,IF(FY93&lt;&gt;"",0.75,IF(FX93&lt;&gt;"",0.5,IF(FW93&lt;&gt;"",0.3,IF(FV93&lt;&gt;"",0.2,0))))))</f>
        <v>0</v>
      </c>
      <c r="GD93" s="43"/>
    </row>
    <row r="94" spans="1:186" s="7" customFormat="1" ht="27" x14ac:dyDescent="0.25">
      <c r="A94" s="84"/>
      <c r="B94" s="95"/>
      <c r="C94" s="96"/>
      <c r="D94" s="80"/>
      <c r="E94" s="80"/>
      <c r="F94" s="80"/>
      <c r="G94" s="81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121"/>
      <c r="FP94" s="121"/>
      <c r="FQ94" s="121"/>
      <c r="FR94" s="121"/>
      <c r="FS94" s="82"/>
      <c r="FT94" s="82"/>
      <c r="FU94" s="82"/>
      <c r="FV94" s="14"/>
      <c r="FW94" s="14"/>
      <c r="FX94" s="14"/>
      <c r="FY94" s="14"/>
      <c r="FZ94" s="93"/>
      <c r="GA94" s="94"/>
      <c r="GB94" s="83">
        <f t="shared" si="15"/>
        <v>0</v>
      </c>
      <c r="GD94" s="43"/>
    </row>
    <row r="95" spans="1:186" s="20" customFormat="1" ht="27" x14ac:dyDescent="0.25">
      <c r="A95" s="84"/>
      <c r="B95" s="41"/>
      <c r="C95" s="48"/>
      <c r="D95" s="37"/>
      <c r="E95" s="37"/>
      <c r="F95" s="42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36"/>
      <c r="EE95" s="36"/>
      <c r="EF95" s="15"/>
      <c r="EG95" s="15"/>
      <c r="EH95" s="36"/>
      <c r="EI95" s="36"/>
      <c r="EJ95" s="15"/>
      <c r="EK95" s="15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82"/>
      <c r="FV95" s="14"/>
      <c r="FW95" s="14"/>
      <c r="FX95" s="14"/>
      <c r="FY95" s="14"/>
      <c r="FZ95" s="14"/>
      <c r="GA95" s="49"/>
      <c r="GB95" s="83">
        <f>IF(GA95&lt;&gt;"",1,IF(FZ95&lt;&gt;"",0.9,IF(FY95&lt;&gt;"",0.75,IF(FX95&lt;&gt;"",0.5,IF(FW95&lt;&gt;"",0.3,IF(FV95&lt;&gt;"",0.2,0))))))</f>
        <v>0</v>
      </c>
    </row>
    <row r="96" spans="1:186" s="20" customFormat="1" ht="27" x14ac:dyDescent="0.25">
      <c r="A96" s="59"/>
      <c r="B96" s="87"/>
      <c r="C96" s="88"/>
      <c r="D96" s="80"/>
      <c r="E96" s="80"/>
      <c r="F96" s="80"/>
      <c r="G96" s="81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2"/>
      <c r="EE96" s="82"/>
      <c r="EF96" s="81"/>
      <c r="EG96" s="81"/>
      <c r="EH96" s="82"/>
      <c r="EI96" s="82"/>
      <c r="EJ96" s="81"/>
      <c r="EK96" s="81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121"/>
      <c r="FP96" s="121"/>
      <c r="FQ96" s="121"/>
      <c r="FR96" s="121"/>
      <c r="FS96" s="82"/>
      <c r="FT96" s="82"/>
      <c r="FU96" s="32"/>
      <c r="FV96" s="14"/>
      <c r="FW96" s="14"/>
      <c r="FX96" s="14"/>
      <c r="FY96" s="14"/>
      <c r="FZ96" s="14"/>
      <c r="GA96" s="49"/>
      <c r="GB96" s="83">
        <f t="shared" ref="GB96" si="16">IF(GA96&lt;&gt;"",1,IF(FZ96&lt;&gt;"",0.9,IF(FY96&lt;&gt;"",0.75,IF(FX96&lt;&gt;"",0.5,IF(FW96&lt;&gt;"",0.3,IF(FV96&lt;&gt;"",0.2,0))))))</f>
        <v>0</v>
      </c>
    </row>
    <row r="97" spans="1:186" s="20" customFormat="1" ht="27" x14ac:dyDescent="0.25">
      <c r="A97" s="89"/>
      <c r="B97" s="78"/>
      <c r="C97" s="79"/>
      <c r="D97" s="80"/>
      <c r="E97" s="80"/>
      <c r="F97" s="80"/>
      <c r="G97" s="81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2"/>
      <c r="EE97" s="82"/>
      <c r="EF97" s="81"/>
      <c r="EG97" s="81"/>
      <c r="EH97" s="82"/>
      <c r="EI97" s="82"/>
      <c r="EJ97" s="81"/>
      <c r="EK97" s="81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121"/>
      <c r="FP97" s="121"/>
      <c r="FQ97" s="121"/>
      <c r="FR97" s="121"/>
      <c r="FS97" s="82"/>
      <c r="FT97" s="82"/>
      <c r="FU97" s="32"/>
      <c r="FV97" s="14"/>
      <c r="FW97" s="14"/>
      <c r="FX97" s="14"/>
      <c r="FY97" s="14"/>
      <c r="FZ97" s="14"/>
      <c r="GA97" s="49"/>
      <c r="GB97" s="83">
        <f>IF(GA97&lt;&gt;"",1,IF(FZ97&lt;&gt;"",0.9,IF(FY97&lt;&gt;"",0.75,IF(FX97&lt;&gt;"",0.5,IF(FW97&lt;&gt;"",0.3,IF(FV97&lt;&gt;"",0.2,0))))))</f>
        <v>0</v>
      </c>
    </row>
    <row r="98" spans="1:186" s="7" customFormat="1" ht="27" x14ac:dyDescent="0.25">
      <c r="A98" s="84"/>
      <c r="B98" s="90"/>
      <c r="C98" s="91"/>
      <c r="D98" s="80"/>
      <c r="E98" s="80"/>
      <c r="F98" s="80"/>
      <c r="G98" s="81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121"/>
      <c r="FP98" s="121"/>
      <c r="FQ98" s="121"/>
      <c r="FR98" s="121"/>
      <c r="FS98" s="82"/>
      <c r="FT98" s="82"/>
      <c r="FU98" s="82"/>
      <c r="FV98" s="14"/>
      <c r="FW98" s="92"/>
      <c r="FX98" s="93"/>
      <c r="FY98" s="93"/>
      <c r="FZ98" s="93"/>
      <c r="GA98" s="94"/>
      <c r="GB98" s="83">
        <f t="shared" ref="GB98:GB99" si="17">IF(GA98&lt;&gt;"",1,IF(FZ98&lt;&gt;"",0.9,IF(FY98&lt;&gt;"",0.75,IF(FX98&lt;&gt;"",0.5,IF(FW98&lt;&gt;"",0.3,IF(FV98&lt;&gt;"",0.2,0))))))</f>
        <v>0</v>
      </c>
      <c r="GD98" s="43"/>
    </row>
    <row r="99" spans="1:186" s="7" customFormat="1" ht="27.5" thickBot="1" x14ac:dyDescent="0.3">
      <c r="A99" s="60"/>
      <c r="B99" s="61"/>
      <c r="C99" s="101"/>
      <c r="D99" s="62"/>
      <c r="E99" s="62"/>
      <c r="F99" s="62"/>
      <c r="G99" s="63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63"/>
      <c r="DY99" s="63"/>
      <c r="DZ99" s="63"/>
      <c r="EA99" s="63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122"/>
      <c r="FP99" s="122"/>
      <c r="FQ99" s="122"/>
      <c r="FR99" s="122"/>
      <c r="FS99" s="64"/>
      <c r="FT99" s="64"/>
      <c r="FU99" s="64"/>
      <c r="FV99" s="102"/>
      <c r="FW99" s="65"/>
      <c r="FX99" s="66"/>
      <c r="FY99" s="66"/>
      <c r="FZ99" s="66"/>
      <c r="GA99" s="103"/>
      <c r="GB99" s="104">
        <f t="shared" si="17"/>
        <v>0</v>
      </c>
      <c r="GD99" s="43"/>
    </row>
    <row r="100" spans="1:186" s="20" customFormat="1" x14ac:dyDescent="0.25">
      <c r="A100" s="11"/>
      <c r="B100" s="30"/>
      <c r="C100" s="3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22"/>
      <c r="FV100" s="23"/>
      <c r="FW100" s="23"/>
      <c r="FX100" s="23"/>
      <c r="FY100" s="21"/>
      <c r="GB100" s="24"/>
    </row>
    <row r="101" spans="1:186" s="20" customFormat="1" x14ac:dyDescent="0.25">
      <c r="A101" s="12"/>
      <c r="B101" s="30"/>
      <c r="C101" s="3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22"/>
      <c r="FV101" s="23"/>
      <c r="FW101" s="23"/>
      <c r="FX101" s="23"/>
      <c r="FY101" s="21"/>
      <c r="GB101" s="24"/>
    </row>
    <row r="102" spans="1:186" s="20" customFormat="1" x14ac:dyDescent="0.25">
      <c r="A102" s="11"/>
      <c r="B102" s="30"/>
      <c r="C102" s="3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22"/>
      <c r="FV102" s="23"/>
      <c r="FW102" s="23"/>
      <c r="FX102" s="23"/>
      <c r="FY102" s="21"/>
      <c r="GB102" s="24"/>
    </row>
    <row r="103" spans="1:186" s="20" customFormat="1" x14ac:dyDescent="0.25">
      <c r="A103" s="12"/>
      <c r="B103" s="30"/>
      <c r="C103" s="3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22"/>
      <c r="FV103" s="23"/>
      <c r="FW103" s="23"/>
      <c r="FX103" s="23"/>
      <c r="FY103" s="21"/>
      <c r="GB103" s="24"/>
    </row>
    <row r="104" spans="1:186" s="20" customFormat="1" x14ac:dyDescent="0.25">
      <c r="A104" s="12"/>
      <c r="B104" s="30"/>
      <c r="C104" s="3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22"/>
      <c r="FV104" s="23"/>
      <c r="FW104" s="23"/>
      <c r="FX104" s="23"/>
      <c r="FY104" s="21"/>
      <c r="GB104" s="24"/>
    </row>
    <row r="105" spans="1:186" s="20" customFormat="1" x14ac:dyDescent="0.25">
      <c r="A105" s="12"/>
      <c r="B105" s="30"/>
      <c r="C105" s="3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22"/>
      <c r="FV105" s="23"/>
      <c r="FW105" s="23"/>
      <c r="FX105" s="23"/>
      <c r="FY105" s="21"/>
      <c r="GB105" s="24"/>
    </row>
    <row r="106" spans="1:186" s="20" customFormat="1" x14ac:dyDescent="0.25">
      <c r="A106" s="11"/>
      <c r="B106" s="30"/>
      <c r="C106" s="3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22"/>
      <c r="FV106" s="23"/>
      <c r="FW106" s="23"/>
      <c r="FX106" s="23"/>
      <c r="FY106" s="21"/>
      <c r="GB106" s="24"/>
    </row>
    <row r="107" spans="1:186" s="20" customFormat="1" x14ac:dyDescent="0.25">
      <c r="A107" s="12"/>
      <c r="B107" s="30"/>
      <c r="C107" s="3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22"/>
      <c r="FV107" s="23"/>
      <c r="FW107" s="23"/>
      <c r="FX107" s="23"/>
      <c r="FY107" s="21"/>
      <c r="GB107" s="24"/>
    </row>
    <row r="108" spans="1:186" s="20" customFormat="1" x14ac:dyDescent="0.25">
      <c r="A108" s="12"/>
      <c r="B108" s="30"/>
      <c r="C108" s="3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22"/>
      <c r="FV108" s="23"/>
      <c r="FW108" s="23"/>
      <c r="FX108" s="23"/>
      <c r="FY108" s="21"/>
      <c r="GB108" s="24"/>
    </row>
    <row r="109" spans="1:186" s="20" customFormat="1" x14ac:dyDescent="0.25">
      <c r="A109" s="13"/>
      <c r="B109" s="30"/>
      <c r="C109" s="3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22"/>
      <c r="FV109" s="23"/>
      <c r="FW109" s="23"/>
      <c r="FX109" s="23"/>
      <c r="FY109" s="21"/>
      <c r="GB109" s="24"/>
    </row>
    <row r="110" spans="1:186" s="20" customFormat="1" x14ac:dyDescent="0.25">
      <c r="A110" s="8"/>
      <c r="B110" s="30"/>
      <c r="C110" s="3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22"/>
      <c r="FV110" s="23"/>
      <c r="FW110" s="23"/>
      <c r="FX110" s="23"/>
      <c r="FY110" s="21"/>
      <c r="GB110" s="24"/>
    </row>
    <row r="111" spans="1:186" s="20" customFormat="1" x14ac:dyDescent="0.25">
      <c r="A111" s="8"/>
      <c r="B111" s="30"/>
      <c r="C111" s="3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22"/>
      <c r="FV111" s="23"/>
      <c r="FW111" s="23"/>
      <c r="FX111" s="23"/>
      <c r="FY111" s="21"/>
      <c r="GB111" s="24"/>
    </row>
    <row r="112" spans="1:186" s="20" customFormat="1" x14ac:dyDescent="0.25">
      <c r="A112" s="8"/>
      <c r="B112" s="30"/>
      <c r="C112" s="3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22"/>
      <c r="FV112" s="23"/>
      <c r="FW112" s="23"/>
      <c r="FX112" s="23"/>
      <c r="FY112" s="21"/>
      <c r="GB112" s="24"/>
    </row>
    <row r="113" spans="1:184" s="20" customFormat="1" x14ac:dyDescent="0.25">
      <c r="A113" s="8"/>
      <c r="B113" s="30"/>
      <c r="C113" s="3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22"/>
      <c r="FV113" s="23"/>
      <c r="FW113" s="23"/>
      <c r="FX113" s="23"/>
      <c r="FY113" s="21"/>
      <c r="GB113" s="24"/>
    </row>
    <row r="114" spans="1:184" s="20" customFormat="1" x14ac:dyDescent="0.25">
      <c r="A114" s="8"/>
      <c r="B114" s="30"/>
      <c r="C114" s="3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22"/>
      <c r="FV114" s="23"/>
      <c r="FW114" s="23"/>
      <c r="FX114" s="23"/>
      <c r="FY114" s="21"/>
      <c r="GB114" s="24"/>
    </row>
    <row r="115" spans="1:184" s="20" customFormat="1" x14ac:dyDescent="0.25">
      <c r="A115" s="8"/>
      <c r="B115" s="30"/>
      <c r="C115" s="3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22"/>
      <c r="FV115" s="23"/>
      <c r="FW115" s="23"/>
      <c r="FX115" s="23"/>
      <c r="FY115" s="21"/>
      <c r="GB115" s="24"/>
    </row>
    <row r="116" spans="1:184" s="20" customFormat="1" x14ac:dyDescent="0.25">
      <c r="A116" s="8"/>
      <c r="B116" s="30"/>
      <c r="C116" s="3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22"/>
      <c r="FV116" s="23"/>
      <c r="FW116" s="23"/>
      <c r="FX116" s="23"/>
      <c r="FY116" s="21"/>
      <c r="GB116" s="24"/>
    </row>
    <row r="117" spans="1:184" s="20" customFormat="1" x14ac:dyDescent="0.25">
      <c r="A117" s="9"/>
      <c r="B117" s="30"/>
      <c r="C117" s="3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22"/>
      <c r="FV117" s="23"/>
      <c r="FW117" s="23"/>
      <c r="FX117" s="23"/>
      <c r="FY117" s="21"/>
      <c r="GB117" s="24"/>
    </row>
    <row r="118" spans="1:184" s="20" customFormat="1" x14ac:dyDescent="0.25">
      <c r="A118" s="9"/>
      <c r="B118" s="30"/>
      <c r="C118" s="3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22"/>
      <c r="FV118" s="23"/>
      <c r="FW118" s="23"/>
      <c r="FX118" s="23"/>
      <c r="FY118" s="21"/>
      <c r="GB118" s="24"/>
    </row>
    <row r="119" spans="1:184" s="20" customFormat="1" x14ac:dyDescent="0.25">
      <c r="A119" s="9"/>
      <c r="B119" s="30"/>
      <c r="C119" s="3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22"/>
      <c r="FV119" s="23"/>
      <c r="FW119" s="23"/>
      <c r="FX119" s="23"/>
      <c r="FY119" s="21"/>
      <c r="GB119" s="24"/>
    </row>
    <row r="120" spans="1:184" s="20" customFormat="1" x14ac:dyDescent="0.25">
      <c r="A120" s="9"/>
      <c r="B120" s="30"/>
      <c r="C120" s="3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22"/>
      <c r="FV120" s="23"/>
      <c r="FW120" s="23"/>
      <c r="FX120" s="23"/>
      <c r="FY120" s="21"/>
      <c r="GB120" s="24"/>
    </row>
    <row r="121" spans="1:184" s="20" customFormat="1" x14ac:dyDescent="0.25">
      <c r="A121" s="9"/>
      <c r="B121" s="30"/>
      <c r="C121" s="3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22"/>
      <c r="FV121" s="23"/>
      <c r="FW121" s="23"/>
      <c r="FX121" s="23"/>
      <c r="FY121" s="21"/>
      <c r="GB121" s="24"/>
    </row>
    <row r="122" spans="1:184" s="20" customFormat="1" x14ac:dyDescent="0.25">
      <c r="A122" s="9"/>
      <c r="B122" s="30"/>
      <c r="C122" s="3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22"/>
      <c r="FV122" s="23"/>
      <c r="FW122" s="23"/>
      <c r="FX122" s="23"/>
      <c r="FY122" s="21"/>
      <c r="GB122" s="24"/>
    </row>
    <row r="123" spans="1:184" s="20" customFormat="1" x14ac:dyDescent="0.25">
      <c r="A123" s="9"/>
      <c r="B123" s="30"/>
      <c r="C123" s="3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22"/>
      <c r="FV123" s="23"/>
      <c r="FW123" s="23"/>
      <c r="FX123" s="23"/>
      <c r="FY123" s="21"/>
      <c r="GB123" s="24"/>
    </row>
    <row r="124" spans="1:184" s="20" customFormat="1" x14ac:dyDescent="0.25">
      <c r="A124" s="9"/>
      <c r="B124" s="30"/>
      <c r="C124" s="3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22"/>
      <c r="FV124" s="23"/>
      <c r="FW124" s="23"/>
      <c r="FX124" s="23"/>
      <c r="FY124" s="21"/>
      <c r="GB124" s="24"/>
    </row>
    <row r="125" spans="1:184" s="20" customFormat="1" x14ac:dyDescent="0.25">
      <c r="A125" s="9"/>
      <c r="B125" s="30"/>
      <c r="C125" s="3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22"/>
      <c r="FV125" s="23"/>
      <c r="FW125" s="23"/>
      <c r="FX125" s="23"/>
      <c r="FY125" s="21"/>
      <c r="GB125" s="24"/>
    </row>
    <row r="126" spans="1:184" s="20" customFormat="1" x14ac:dyDescent="0.25">
      <c r="A126" s="9"/>
      <c r="B126" s="30"/>
      <c r="C126" s="3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22"/>
      <c r="FV126" s="23"/>
      <c r="FW126" s="23"/>
      <c r="FX126" s="23"/>
      <c r="FY126" s="21"/>
      <c r="GB126" s="24"/>
    </row>
    <row r="127" spans="1:184" s="20" customFormat="1" x14ac:dyDescent="0.25">
      <c r="A127" s="9"/>
      <c r="B127" s="30"/>
      <c r="C127" s="3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22"/>
      <c r="FV127" s="23"/>
      <c r="FW127" s="23"/>
      <c r="FX127" s="23"/>
      <c r="FY127" s="21"/>
      <c r="GB127" s="24"/>
    </row>
    <row r="128" spans="1:184" s="20" customFormat="1" x14ac:dyDescent="0.25">
      <c r="A128" s="9"/>
      <c r="B128" s="30"/>
      <c r="C128" s="3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22"/>
      <c r="FV128" s="23"/>
      <c r="FW128" s="23"/>
      <c r="FX128" s="23"/>
      <c r="FY128" s="21"/>
      <c r="GB128" s="24"/>
    </row>
    <row r="129" spans="1:184" s="20" customFormat="1" x14ac:dyDescent="0.25">
      <c r="A129" s="9"/>
      <c r="B129" s="30"/>
      <c r="C129" s="3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22"/>
      <c r="FV129" s="23"/>
      <c r="FW129" s="23"/>
      <c r="FX129" s="23"/>
      <c r="FY129" s="21"/>
      <c r="GB129" s="24"/>
    </row>
    <row r="130" spans="1:184" s="20" customFormat="1" x14ac:dyDescent="0.25">
      <c r="A130" s="9"/>
      <c r="B130" s="30"/>
      <c r="C130" s="3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22"/>
      <c r="FV130" s="23"/>
      <c r="FW130" s="23"/>
      <c r="FX130" s="23"/>
      <c r="FY130" s="21"/>
      <c r="GB130" s="24"/>
    </row>
    <row r="131" spans="1:184" s="20" customFormat="1" x14ac:dyDescent="0.25">
      <c r="A131" s="9"/>
      <c r="B131" s="30"/>
      <c r="C131" s="3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22"/>
      <c r="FV131" s="23"/>
      <c r="FW131" s="23"/>
      <c r="FX131" s="23"/>
      <c r="FY131" s="21"/>
      <c r="GB131" s="24"/>
    </row>
    <row r="132" spans="1:184" s="20" customFormat="1" x14ac:dyDescent="0.25">
      <c r="A132" s="9"/>
      <c r="B132" s="30"/>
      <c r="C132" s="3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22"/>
      <c r="FV132" s="23"/>
      <c r="FW132" s="23"/>
      <c r="FX132" s="23"/>
      <c r="FY132" s="21"/>
      <c r="GB132" s="24"/>
    </row>
    <row r="133" spans="1:184" s="20" customFormat="1" x14ac:dyDescent="0.25">
      <c r="A133" s="9"/>
      <c r="B133" s="30"/>
      <c r="C133" s="3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22"/>
      <c r="FV133" s="23"/>
      <c r="FW133" s="23"/>
      <c r="FX133" s="23"/>
      <c r="FY133" s="21"/>
      <c r="GB133" s="24"/>
    </row>
    <row r="134" spans="1:184" s="20" customFormat="1" x14ac:dyDescent="0.25">
      <c r="A134" s="9"/>
      <c r="B134" s="30"/>
      <c r="C134" s="3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22"/>
      <c r="FV134" s="23"/>
      <c r="FW134" s="23"/>
      <c r="FX134" s="23"/>
      <c r="FY134" s="21"/>
      <c r="GB134" s="24"/>
    </row>
    <row r="135" spans="1:184" s="20" customFormat="1" x14ac:dyDescent="0.25">
      <c r="A135" s="9"/>
      <c r="B135" s="30"/>
      <c r="C135" s="3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22"/>
      <c r="FV135" s="23"/>
      <c r="FW135" s="23"/>
      <c r="FX135" s="23"/>
      <c r="FY135" s="21"/>
      <c r="GB135" s="24"/>
    </row>
    <row r="136" spans="1:184" s="20" customFormat="1" x14ac:dyDescent="0.25">
      <c r="A136" s="9"/>
      <c r="B136" s="30"/>
      <c r="C136" s="3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22"/>
      <c r="FV136" s="23"/>
      <c r="FW136" s="23"/>
      <c r="FX136" s="23"/>
      <c r="FY136" s="21"/>
      <c r="GB136" s="24"/>
    </row>
    <row r="137" spans="1:184" s="20" customFormat="1" x14ac:dyDescent="0.25">
      <c r="A137" s="9"/>
      <c r="B137" s="30"/>
      <c r="C137" s="3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22"/>
      <c r="FV137" s="23"/>
      <c r="FW137" s="23"/>
      <c r="FX137" s="23"/>
      <c r="FY137" s="21"/>
      <c r="GB137" s="24"/>
    </row>
    <row r="138" spans="1:184" s="20" customFormat="1" x14ac:dyDescent="0.25">
      <c r="A138" s="9"/>
      <c r="B138" s="30"/>
      <c r="C138" s="3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22"/>
      <c r="FV138" s="23"/>
      <c r="FW138" s="23"/>
      <c r="FX138" s="23"/>
      <c r="FY138" s="21"/>
      <c r="GB138" s="24"/>
    </row>
    <row r="139" spans="1:184" s="20" customFormat="1" x14ac:dyDescent="0.25">
      <c r="A139" s="9"/>
      <c r="B139" s="30"/>
      <c r="C139" s="3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22"/>
      <c r="FV139" s="23"/>
      <c r="FW139" s="23"/>
      <c r="FX139" s="23"/>
      <c r="FY139" s="21"/>
      <c r="GB139" s="24"/>
    </row>
    <row r="140" spans="1:184" s="20" customFormat="1" x14ac:dyDescent="0.25">
      <c r="A140" s="9"/>
      <c r="B140" s="30"/>
      <c r="C140" s="3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22"/>
      <c r="FV140" s="23"/>
      <c r="FW140" s="23"/>
      <c r="FX140" s="23"/>
      <c r="FY140" s="21"/>
      <c r="GB140" s="24"/>
    </row>
    <row r="141" spans="1:184" s="20" customFormat="1" x14ac:dyDescent="0.25">
      <c r="A141" s="9"/>
      <c r="B141" s="30"/>
      <c r="C141" s="3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22"/>
      <c r="FV141" s="23"/>
      <c r="FW141" s="23"/>
      <c r="FX141" s="23"/>
      <c r="FY141" s="21"/>
      <c r="GB141" s="24"/>
    </row>
    <row r="142" spans="1:184" s="20" customFormat="1" x14ac:dyDescent="0.25">
      <c r="A142" s="9"/>
      <c r="B142" s="30"/>
      <c r="C142" s="3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22"/>
      <c r="FV142" s="23"/>
      <c r="FW142" s="23"/>
      <c r="FX142" s="23"/>
      <c r="FY142" s="21"/>
      <c r="GB142" s="24"/>
    </row>
    <row r="143" spans="1:184" s="20" customFormat="1" x14ac:dyDescent="0.25">
      <c r="A143" s="9"/>
      <c r="B143" s="30"/>
      <c r="C143" s="3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22"/>
      <c r="FV143" s="23"/>
      <c r="FW143" s="23"/>
      <c r="FX143" s="23"/>
      <c r="FY143" s="21"/>
      <c r="GB143" s="24"/>
    </row>
    <row r="144" spans="1:184" s="20" customFormat="1" x14ac:dyDescent="0.25">
      <c r="A144" s="9"/>
      <c r="B144" s="30"/>
      <c r="C144" s="3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22"/>
      <c r="FV144" s="23"/>
      <c r="FW144" s="23"/>
      <c r="FX144" s="23"/>
      <c r="FY144" s="21"/>
      <c r="GB144" s="24"/>
    </row>
    <row r="145" spans="1:184" s="20" customFormat="1" x14ac:dyDescent="0.25">
      <c r="A145" s="9"/>
      <c r="B145" s="30"/>
      <c r="C145" s="3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22"/>
      <c r="FV145" s="23"/>
      <c r="FW145" s="23"/>
      <c r="FX145" s="23"/>
      <c r="FY145" s="21"/>
      <c r="GB145" s="24"/>
    </row>
    <row r="146" spans="1:184" s="20" customFormat="1" x14ac:dyDescent="0.25">
      <c r="A146" s="9"/>
      <c r="B146" s="30"/>
      <c r="C146" s="3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22"/>
      <c r="FV146" s="23"/>
      <c r="FW146" s="23"/>
      <c r="FX146" s="23"/>
      <c r="FY146" s="21"/>
      <c r="GB146" s="24"/>
    </row>
    <row r="147" spans="1:184" s="20" customFormat="1" x14ac:dyDescent="0.25">
      <c r="A147" s="9"/>
      <c r="B147" s="30"/>
      <c r="C147" s="3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22"/>
      <c r="FV147" s="23"/>
      <c r="FW147" s="23"/>
      <c r="FX147" s="23"/>
      <c r="FY147" s="21"/>
      <c r="GB147" s="24"/>
    </row>
    <row r="148" spans="1:184" s="20" customFormat="1" x14ac:dyDescent="0.25">
      <c r="A148" s="9"/>
      <c r="B148" s="30"/>
      <c r="C148" s="3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22"/>
      <c r="FV148" s="23"/>
      <c r="FW148" s="23"/>
      <c r="FX148" s="23"/>
      <c r="FY148" s="21"/>
      <c r="GB148" s="24"/>
    </row>
    <row r="149" spans="1:184" s="20" customFormat="1" x14ac:dyDescent="0.25">
      <c r="A149" s="9"/>
      <c r="B149" s="30"/>
      <c r="C149" s="3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22"/>
      <c r="FV149" s="23"/>
      <c r="FW149" s="23"/>
      <c r="FX149" s="23"/>
      <c r="FY149" s="21"/>
      <c r="GB149" s="24"/>
    </row>
    <row r="150" spans="1:184" x14ac:dyDescent="0.25">
      <c r="A150" s="2"/>
      <c r="B150" s="30"/>
      <c r="C150" s="3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V150" s="25"/>
      <c r="FW150" s="25"/>
      <c r="FX150" s="25"/>
      <c r="FY150" s="26"/>
    </row>
    <row r="151" spans="1:184" x14ac:dyDescent="0.25">
      <c r="A151" s="2"/>
      <c r="B151" s="30"/>
      <c r="C151" s="3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V151" s="25"/>
      <c r="FW151" s="25"/>
      <c r="FX151" s="25"/>
      <c r="FY151" s="26"/>
    </row>
    <row r="152" spans="1:184" x14ac:dyDescent="0.25">
      <c r="A152" s="2"/>
      <c r="B152" s="30"/>
      <c r="C152" s="3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V152" s="25"/>
      <c r="FW152" s="25"/>
      <c r="FX152" s="25"/>
      <c r="FY152" s="26"/>
    </row>
    <row r="153" spans="1:184" x14ac:dyDescent="0.25">
      <c r="A153" s="2"/>
      <c r="B153" s="30"/>
      <c r="C153" s="3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V153" s="25"/>
      <c r="FW153" s="25"/>
      <c r="FX153" s="25"/>
      <c r="FY153" s="26"/>
    </row>
    <row r="154" spans="1:184" x14ac:dyDescent="0.25">
      <c r="A154" s="2"/>
      <c r="B154" s="30"/>
      <c r="C154" s="3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V154" s="25"/>
      <c r="FW154" s="25"/>
      <c r="FX154" s="25"/>
      <c r="FY154" s="26"/>
    </row>
    <row r="155" spans="1:184" x14ac:dyDescent="0.25">
      <c r="A155" s="2"/>
      <c r="B155" s="30"/>
      <c r="C155" s="3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V155" s="25"/>
      <c r="FW155" s="25"/>
      <c r="FX155" s="25"/>
      <c r="FY155" s="26"/>
    </row>
    <row r="156" spans="1:184" x14ac:dyDescent="0.25">
      <c r="A156" s="2"/>
      <c r="B156" s="30"/>
      <c r="C156" s="3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V156" s="25"/>
      <c r="FW156" s="25"/>
      <c r="FX156" s="25"/>
      <c r="FY156" s="26"/>
    </row>
    <row r="157" spans="1:184" x14ac:dyDescent="0.25">
      <c r="A157" s="2"/>
      <c r="B157" s="30"/>
      <c r="C157" s="3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V157" s="25"/>
      <c r="FW157" s="25"/>
      <c r="FX157" s="25"/>
      <c r="FY157" s="26"/>
    </row>
    <row r="158" spans="1:184" x14ac:dyDescent="0.25">
      <c r="A158" s="2"/>
      <c r="B158" s="30"/>
      <c r="C158" s="3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V158" s="25"/>
      <c r="FW158" s="25"/>
      <c r="FX158" s="25"/>
      <c r="FY158" s="26"/>
    </row>
    <row r="159" spans="1:184" x14ac:dyDescent="0.25">
      <c r="A159" s="2"/>
      <c r="B159" s="30"/>
      <c r="C159" s="3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V159" s="25"/>
      <c r="FW159" s="25"/>
      <c r="FX159" s="25"/>
      <c r="FY159" s="26"/>
    </row>
    <row r="160" spans="1:184" x14ac:dyDescent="0.25">
      <c r="A160" s="2"/>
      <c r="B160" s="30"/>
      <c r="C160" s="3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V160" s="25"/>
      <c r="FW160" s="25"/>
      <c r="FX160" s="25"/>
      <c r="FY160" s="26"/>
    </row>
    <row r="161" spans="1:181" x14ac:dyDescent="0.25">
      <c r="A161" s="2"/>
      <c r="B161" s="30"/>
      <c r="C161" s="3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V161" s="25"/>
      <c r="FW161" s="25"/>
      <c r="FX161" s="25"/>
      <c r="FY161" s="26"/>
    </row>
    <row r="162" spans="1:181" x14ac:dyDescent="0.25">
      <c r="A162" s="28"/>
      <c r="B162" s="30"/>
      <c r="C162" s="3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V162" s="25"/>
      <c r="FW162" s="25"/>
      <c r="FX162" s="25"/>
      <c r="FY162" s="26"/>
    </row>
    <row r="163" spans="1:181" x14ac:dyDescent="0.25">
      <c r="A163" s="28"/>
      <c r="B163" s="30"/>
      <c r="C163" s="3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V163" s="25"/>
      <c r="FW163" s="25"/>
      <c r="FX163" s="25"/>
      <c r="FY163" s="26"/>
    </row>
    <row r="164" spans="1:181" x14ac:dyDescent="0.25">
      <c r="A164" s="28"/>
      <c r="B164" s="30"/>
      <c r="C164" s="3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V164" s="25"/>
      <c r="FW164" s="25"/>
      <c r="FX164" s="25"/>
      <c r="FY164" s="26"/>
    </row>
    <row r="165" spans="1:181" x14ac:dyDescent="0.25">
      <c r="A165" s="28"/>
      <c r="B165" s="30"/>
      <c r="C165" s="3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V165" s="25"/>
      <c r="FW165" s="25"/>
      <c r="FX165" s="25"/>
      <c r="FY165" s="26"/>
    </row>
    <row r="166" spans="1:181" x14ac:dyDescent="0.25">
      <c r="A166" s="28"/>
      <c r="B166" s="30"/>
      <c r="C166" s="3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V166" s="25"/>
      <c r="FW166" s="25"/>
      <c r="FX166" s="25"/>
      <c r="FY166" s="26"/>
    </row>
    <row r="167" spans="1:181" x14ac:dyDescent="0.25">
      <c r="A167" s="28"/>
      <c r="B167" s="30"/>
      <c r="C167" s="3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V167" s="25"/>
      <c r="FW167" s="25"/>
      <c r="FX167" s="25"/>
      <c r="FY167" s="26"/>
    </row>
    <row r="168" spans="1:181" x14ac:dyDescent="0.25">
      <c r="A168" s="28"/>
      <c r="B168" s="30"/>
      <c r="C168" s="3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V168" s="25"/>
      <c r="FW168" s="25"/>
      <c r="FX168" s="25"/>
      <c r="FY168" s="26"/>
    </row>
    <row r="169" spans="1:181" x14ac:dyDescent="0.25">
      <c r="A169" s="28"/>
      <c r="B169" s="30"/>
      <c r="C169" s="3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V169" s="25"/>
      <c r="FW169" s="25"/>
      <c r="FX169" s="25"/>
      <c r="FY169" s="26"/>
    </row>
    <row r="170" spans="1:181" x14ac:dyDescent="0.25">
      <c r="A170" s="28"/>
      <c r="B170" s="30"/>
      <c r="C170" s="3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V170" s="25"/>
      <c r="FW170" s="25"/>
      <c r="FX170" s="25"/>
      <c r="FY170" s="26"/>
    </row>
    <row r="171" spans="1:181" x14ac:dyDescent="0.25">
      <c r="A171" s="28"/>
      <c r="B171" s="30"/>
      <c r="C171" s="3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V171" s="25"/>
      <c r="FW171" s="25"/>
      <c r="FX171" s="25"/>
      <c r="FY171" s="26"/>
    </row>
    <row r="172" spans="1:181" x14ac:dyDescent="0.25">
      <c r="A172" s="28"/>
      <c r="B172" s="30"/>
      <c r="C172" s="3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V172" s="25"/>
      <c r="FW172" s="25"/>
      <c r="FX172" s="25"/>
      <c r="FY172" s="26"/>
    </row>
    <row r="173" spans="1:181" x14ac:dyDescent="0.25">
      <c r="A173" s="28"/>
      <c r="B173" s="30"/>
      <c r="C173" s="3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V173" s="25"/>
      <c r="FW173" s="25"/>
      <c r="FX173" s="25"/>
      <c r="FY173" s="26"/>
    </row>
    <row r="174" spans="1:181" x14ac:dyDescent="0.25">
      <c r="A174" s="28"/>
      <c r="B174" s="30"/>
      <c r="C174" s="3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V174" s="25"/>
      <c r="FW174" s="25"/>
      <c r="FX174" s="25"/>
      <c r="FY174" s="26"/>
    </row>
    <row r="175" spans="1:181" x14ac:dyDescent="0.25">
      <c r="A175" s="28"/>
      <c r="B175" s="30"/>
      <c r="C175" s="3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V175" s="25"/>
      <c r="FW175" s="25"/>
      <c r="FX175" s="25"/>
      <c r="FY175" s="26"/>
    </row>
    <row r="176" spans="1:181" x14ac:dyDescent="0.25">
      <c r="A176" s="28"/>
      <c r="B176" s="30"/>
      <c r="C176" s="3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V176" s="25"/>
      <c r="FW176" s="25"/>
      <c r="FX176" s="25"/>
      <c r="FY176" s="26"/>
    </row>
    <row r="177" spans="1:181" x14ac:dyDescent="0.25">
      <c r="A177" s="28"/>
      <c r="B177" s="30"/>
      <c r="C177" s="3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V177" s="25"/>
      <c r="FW177" s="25"/>
      <c r="FX177" s="25"/>
      <c r="FY177" s="26"/>
    </row>
    <row r="178" spans="1:181" x14ac:dyDescent="0.25">
      <c r="A178" s="28"/>
      <c r="B178" s="30"/>
      <c r="C178" s="3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V178" s="25"/>
      <c r="FW178" s="25"/>
      <c r="FX178" s="25"/>
      <c r="FY178" s="26"/>
    </row>
    <row r="179" spans="1:181" x14ac:dyDescent="0.25">
      <c r="A179" s="28"/>
      <c r="B179" s="30"/>
      <c r="C179" s="3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V179" s="25"/>
      <c r="FW179" s="25"/>
      <c r="FX179" s="25"/>
      <c r="FY179" s="26"/>
    </row>
    <row r="180" spans="1:181" x14ac:dyDescent="0.25">
      <c r="A180" s="28"/>
      <c r="B180" s="30"/>
      <c r="C180" s="3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V180" s="25"/>
      <c r="FW180" s="25"/>
      <c r="FX180" s="25"/>
      <c r="FY180" s="26"/>
    </row>
    <row r="181" spans="1:181" x14ac:dyDescent="0.25">
      <c r="A181" s="28"/>
      <c r="B181" s="30"/>
      <c r="C181" s="3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V181" s="25"/>
      <c r="FW181" s="25"/>
      <c r="FX181" s="25"/>
      <c r="FY181" s="26"/>
    </row>
    <row r="182" spans="1:181" x14ac:dyDescent="0.25">
      <c r="A182" s="28"/>
      <c r="B182" s="30"/>
      <c r="C182" s="3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V182" s="25"/>
      <c r="FW182" s="25"/>
      <c r="FX182" s="25"/>
      <c r="FY182" s="26"/>
    </row>
    <row r="183" spans="1:181" x14ac:dyDescent="0.25">
      <c r="A183" s="28"/>
      <c r="B183" s="30"/>
      <c r="C183" s="3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V183" s="25"/>
      <c r="FW183" s="25"/>
      <c r="FX183" s="25"/>
      <c r="FY183" s="26"/>
    </row>
    <row r="184" spans="1:181" x14ac:dyDescent="0.25">
      <c r="A184" s="28"/>
      <c r="B184" s="30"/>
      <c r="C184" s="3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V184" s="25"/>
      <c r="FW184" s="25"/>
      <c r="FX184" s="25"/>
      <c r="FY184" s="26"/>
    </row>
    <row r="185" spans="1:181" x14ac:dyDescent="0.25">
      <c r="A185" s="28"/>
      <c r="B185" s="30"/>
      <c r="C185" s="3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V185" s="25"/>
      <c r="FW185" s="25"/>
      <c r="FX185" s="25"/>
      <c r="FY185" s="26"/>
    </row>
    <row r="186" spans="1:181" x14ac:dyDescent="0.25">
      <c r="A186" s="28"/>
      <c r="B186" s="30"/>
      <c r="C186" s="3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V186" s="25"/>
      <c r="FW186" s="25"/>
      <c r="FX186" s="25"/>
      <c r="FY186" s="26"/>
    </row>
    <row r="187" spans="1:181" x14ac:dyDescent="0.25">
      <c r="A187" s="28"/>
      <c r="B187" s="30"/>
      <c r="C187" s="3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V187" s="25"/>
      <c r="FW187" s="25"/>
      <c r="FX187" s="25"/>
      <c r="FY187" s="26"/>
    </row>
    <row r="188" spans="1:181" x14ac:dyDescent="0.25">
      <c r="A188" s="28"/>
      <c r="B188" s="30"/>
      <c r="C188" s="3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V188" s="25"/>
      <c r="FW188" s="25"/>
      <c r="FX188" s="25"/>
      <c r="FY188" s="26"/>
    </row>
    <row r="189" spans="1:181" x14ac:dyDescent="0.25">
      <c r="A189" s="28"/>
      <c r="B189" s="30"/>
      <c r="C189" s="3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V189" s="25"/>
      <c r="FW189" s="25"/>
      <c r="FX189" s="25"/>
      <c r="FY189" s="26"/>
    </row>
    <row r="190" spans="1:181" x14ac:dyDescent="0.25">
      <c r="A190" s="28"/>
      <c r="B190" s="30"/>
      <c r="C190" s="3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V190" s="25"/>
      <c r="FW190" s="25"/>
      <c r="FX190" s="25"/>
      <c r="FY190" s="26"/>
    </row>
    <row r="191" spans="1:181" x14ac:dyDescent="0.25">
      <c r="A191" s="28"/>
      <c r="B191" s="30"/>
      <c r="C191" s="3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V191" s="25"/>
      <c r="FW191" s="25"/>
      <c r="FX191" s="25"/>
      <c r="FY191" s="26"/>
    </row>
    <row r="192" spans="1:181" x14ac:dyDescent="0.25">
      <c r="A192" s="28"/>
      <c r="B192" s="30"/>
      <c r="C192" s="3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V192" s="25"/>
      <c r="FW192" s="25"/>
      <c r="FX192" s="25"/>
      <c r="FY192" s="26"/>
    </row>
    <row r="193" spans="1:181" x14ac:dyDescent="0.25">
      <c r="A193" s="28"/>
      <c r="B193" s="30"/>
      <c r="C193" s="3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V193" s="25"/>
      <c r="FW193" s="25"/>
      <c r="FX193" s="25"/>
      <c r="FY193" s="26"/>
    </row>
    <row r="194" spans="1:181" x14ac:dyDescent="0.25">
      <c r="A194" s="28"/>
      <c r="B194" s="30"/>
      <c r="C194" s="3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V194" s="25"/>
      <c r="FW194" s="25"/>
      <c r="FX194" s="25"/>
      <c r="FY194" s="26"/>
    </row>
    <row r="195" spans="1:181" x14ac:dyDescent="0.25">
      <c r="A195" s="28"/>
      <c r="B195" s="30"/>
      <c r="C195" s="3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V195" s="25"/>
      <c r="FW195" s="25"/>
      <c r="FX195" s="25"/>
      <c r="FY195" s="26"/>
    </row>
    <row r="196" spans="1:181" x14ac:dyDescent="0.25">
      <c r="A196" s="28"/>
      <c r="B196" s="30"/>
      <c r="C196" s="3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V196" s="25"/>
      <c r="FW196" s="25"/>
      <c r="FX196" s="25"/>
      <c r="FY196" s="26"/>
    </row>
    <row r="197" spans="1:181" x14ac:dyDescent="0.25">
      <c r="A197" s="28"/>
      <c r="B197" s="30"/>
      <c r="C197" s="3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V197" s="25"/>
      <c r="FW197" s="25"/>
      <c r="FX197" s="25"/>
      <c r="FY197" s="26"/>
    </row>
    <row r="198" spans="1:181" x14ac:dyDescent="0.25">
      <c r="A198" s="28"/>
      <c r="B198" s="30"/>
      <c r="C198" s="3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V198" s="25"/>
      <c r="FW198" s="25"/>
      <c r="FX198" s="25"/>
      <c r="FY198" s="26"/>
    </row>
    <row r="199" spans="1:181" x14ac:dyDescent="0.25">
      <c r="A199" s="28"/>
      <c r="B199" s="30"/>
      <c r="C199" s="3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V199" s="25"/>
      <c r="FW199" s="25"/>
      <c r="FX199" s="25"/>
      <c r="FY199" s="26"/>
    </row>
    <row r="200" spans="1:181" x14ac:dyDescent="0.25">
      <c r="A200" s="28"/>
      <c r="B200" s="30"/>
      <c r="C200" s="3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V200" s="25"/>
      <c r="FW200" s="25"/>
      <c r="FX200" s="25"/>
      <c r="FY200" s="26"/>
    </row>
    <row r="201" spans="1:181" x14ac:dyDescent="0.25">
      <c r="A201" s="28"/>
      <c r="B201" s="30"/>
      <c r="C201" s="3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V201" s="25"/>
      <c r="FW201" s="25"/>
      <c r="FX201" s="25"/>
      <c r="FY201" s="26"/>
    </row>
    <row r="202" spans="1:181" x14ac:dyDescent="0.25">
      <c r="A202" s="28"/>
      <c r="B202" s="30"/>
      <c r="C202" s="3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V202" s="25"/>
      <c r="FW202" s="25"/>
      <c r="FX202" s="25"/>
      <c r="FY202" s="26"/>
    </row>
    <row r="203" spans="1:181" x14ac:dyDescent="0.25">
      <c r="A203" s="28"/>
      <c r="B203" s="30"/>
      <c r="C203" s="3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V203" s="25"/>
      <c r="FW203" s="25"/>
      <c r="FX203" s="25"/>
      <c r="FY203" s="26"/>
    </row>
    <row r="204" spans="1:181" x14ac:dyDescent="0.25">
      <c r="A204" s="28"/>
      <c r="B204" s="30"/>
      <c r="C204" s="3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V204" s="25"/>
      <c r="FW204" s="25"/>
      <c r="FX204" s="25"/>
      <c r="FY204" s="26"/>
    </row>
    <row r="205" spans="1:181" x14ac:dyDescent="0.25">
      <c r="A205" s="28"/>
      <c r="B205" s="30"/>
      <c r="C205" s="3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V205" s="25"/>
      <c r="FW205" s="25"/>
      <c r="FX205" s="25"/>
      <c r="FY205" s="26"/>
    </row>
    <row r="206" spans="1:181" x14ac:dyDescent="0.25">
      <c r="A206" s="28"/>
      <c r="B206" s="30"/>
      <c r="C206" s="3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V206" s="25"/>
      <c r="FW206" s="25"/>
      <c r="FX206" s="25"/>
      <c r="FY206" s="26"/>
    </row>
    <row r="207" spans="1:181" x14ac:dyDescent="0.25">
      <c r="A207" s="28"/>
      <c r="B207" s="30"/>
      <c r="C207" s="3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V207" s="25"/>
      <c r="FW207" s="25"/>
      <c r="FX207" s="25"/>
      <c r="FY207" s="26"/>
    </row>
    <row r="208" spans="1:181" x14ac:dyDescent="0.25">
      <c r="A208" s="28"/>
      <c r="B208" s="30"/>
      <c r="C208" s="3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V208" s="25"/>
      <c r="FW208" s="25"/>
      <c r="FX208" s="25"/>
      <c r="FY208" s="26"/>
    </row>
    <row r="209" spans="1:181" x14ac:dyDescent="0.25">
      <c r="A209" s="28"/>
      <c r="B209" s="30"/>
      <c r="C209" s="3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V209" s="25"/>
      <c r="FW209" s="25"/>
      <c r="FX209" s="25"/>
      <c r="FY209" s="26"/>
    </row>
    <row r="210" spans="1:181" x14ac:dyDescent="0.25">
      <c r="A210" s="28"/>
      <c r="B210" s="30"/>
      <c r="C210" s="3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V210" s="25"/>
      <c r="FW210" s="25"/>
      <c r="FX210" s="25"/>
      <c r="FY210" s="26"/>
    </row>
    <row r="211" spans="1:181" x14ac:dyDescent="0.25">
      <c r="A211" s="28"/>
      <c r="B211" s="30"/>
      <c r="C211" s="3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V211" s="25"/>
      <c r="FW211" s="25"/>
      <c r="FX211" s="25"/>
      <c r="FY211" s="26"/>
    </row>
    <row r="212" spans="1:181" x14ac:dyDescent="0.25">
      <c r="A212" s="28"/>
      <c r="B212" s="30"/>
      <c r="C212" s="3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V212" s="25"/>
      <c r="FW212" s="25"/>
      <c r="FX212" s="25"/>
      <c r="FY212" s="26"/>
    </row>
    <row r="213" spans="1:181" x14ac:dyDescent="0.25">
      <c r="A213" s="28"/>
      <c r="B213" s="30"/>
      <c r="C213" s="3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V213" s="25"/>
      <c r="FW213" s="25"/>
      <c r="FX213" s="25"/>
      <c r="FY213" s="26"/>
    </row>
    <row r="214" spans="1:181" x14ac:dyDescent="0.25">
      <c r="A214" s="28"/>
      <c r="B214" s="30"/>
      <c r="C214" s="3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V214" s="25"/>
      <c r="FW214" s="25"/>
      <c r="FX214" s="25"/>
      <c r="FY214" s="26"/>
    </row>
    <row r="215" spans="1:181" x14ac:dyDescent="0.25">
      <c r="A215" s="28"/>
      <c r="B215" s="30"/>
      <c r="C215" s="3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V215" s="25"/>
      <c r="FW215" s="25"/>
      <c r="FX215" s="25"/>
      <c r="FY215" s="26"/>
    </row>
    <row r="216" spans="1:181" x14ac:dyDescent="0.25">
      <c r="A216" s="28"/>
      <c r="B216" s="30"/>
      <c r="C216" s="3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V216" s="25"/>
      <c r="FW216" s="25"/>
      <c r="FX216" s="25"/>
      <c r="FY216" s="26"/>
    </row>
    <row r="217" spans="1:181" x14ac:dyDescent="0.25">
      <c r="A217" s="28"/>
      <c r="B217" s="30"/>
      <c r="C217" s="3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V217" s="25"/>
      <c r="FW217" s="25"/>
      <c r="FX217" s="25"/>
      <c r="FY217" s="26"/>
    </row>
    <row r="218" spans="1:181" x14ac:dyDescent="0.25">
      <c r="A218" s="28"/>
      <c r="B218" s="30"/>
      <c r="C218" s="3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V218" s="25"/>
      <c r="FW218" s="25"/>
      <c r="FX218" s="25"/>
      <c r="FY218" s="26"/>
    </row>
    <row r="219" spans="1:181" x14ac:dyDescent="0.25">
      <c r="A219" s="28"/>
      <c r="B219" s="30"/>
      <c r="C219" s="3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V219" s="25"/>
      <c r="FW219" s="25"/>
      <c r="FX219" s="25"/>
      <c r="FY219" s="26"/>
    </row>
    <row r="220" spans="1:181" x14ac:dyDescent="0.25">
      <c r="A220" s="28"/>
      <c r="B220" s="30"/>
      <c r="C220" s="3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V220" s="25"/>
      <c r="FW220" s="25"/>
      <c r="FX220" s="25"/>
      <c r="FY220" s="26"/>
    </row>
    <row r="221" spans="1:181" x14ac:dyDescent="0.25">
      <c r="A221" s="28"/>
      <c r="B221" s="30"/>
      <c r="C221" s="3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V221" s="25"/>
      <c r="FW221" s="25"/>
      <c r="FX221" s="25"/>
      <c r="FY221" s="26"/>
    </row>
    <row r="222" spans="1:181" x14ac:dyDescent="0.25">
      <c r="A222" s="28"/>
      <c r="B222" s="30"/>
      <c r="C222" s="3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V222" s="25"/>
      <c r="FW222" s="25"/>
      <c r="FX222" s="25"/>
      <c r="FY222" s="26"/>
    </row>
    <row r="223" spans="1:181" x14ac:dyDescent="0.25">
      <c r="A223" s="28"/>
      <c r="B223" s="30"/>
      <c r="C223" s="3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V223" s="25"/>
      <c r="FW223" s="25"/>
      <c r="FX223" s="25"/>
      <c r="FY223" s="26"/>
    </row>
    <row r="224" spans="1:181" x14ac:dyDescent="0.25">
      <c r="A224" s="28"/>
      <c r="B224" s="30"/>
      <c r="C224" s="3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V224" s="25"/>
      <c r="FW224" s="25"/>
      <c r="FX224" s="25"/>
      <c r="FY224" s="26"/>
    </row>
    <row r="225" spans="1:181" x14ac:dyDescent="0.25">
      <c r="A225" s="28"/>
      <c r="B225" s="30"/>
      <c r="C225" s="3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V225" s="25"/>
      <c r="FW225" s="25"/>
      <c r="FX225" s="25"/>
      <c r="FY225" s="26"/>
    </row>
    <row r="226" spans="1:181" x14ac:dyDescent="0.25">
      <c r="A226" s="28"/>
      <c r="B226" s="30"/>
      <c r="C226" s="3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V226" s="25"/>
      <c r="FW226" s="25"/>
      <c r="FX226" s="25"/>
      <c r="FY226" s="26"/>
    </row>
    <row r="227" spans="1:181" x14ac:dyDescent="0.25">
      <c r="A227" s="28"/>
      <c r="B227" s="30"/>
      <c r="C227" s="3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V227" s="25"/>
      <c r="FW227" s="25"/>
      <c r="FX227" s="25"/>
      <c r="FY227" s="26"/>
    </row>
    <row r="228" spans="1:181" x14ac:dyDescent="0.25">
      <c r="A228" s="28"/>
      <c r="B228" s="30"/>
      <c r="C228" s="3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V228" s="25"/>
      <c r="FW228" s="25"/>
      <c r="FX228" s="25"/>
      <c r="FY228" s="26"/>
    </row>
    <row r="229" spans="1:181" x14ac:dyDescent="0.25">
      <c r="A229" s="28"/>
      <c r="B229" s="30"/>
      <c r="C229" s="3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V229" s="25"/>
      <c r="FW229" s="25"/>
      <c r="FX229" s="25"/>
      <c r="FY229" s="26"/>
    </row>
    <row r="230" spans="1:181" x14ac:dyDescent="0.25">
      <c r="A230" s="28"/>
      <c r="B230" s="30"/>
      <c r="C230" s="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V230" s="25"/>
      <c r="FW230" s="25"/>
      <c r="FX230" s="25"/>
      <c r="FY230" s="26"/>
    </row>
    <row r="231" spans="1:181" x14ac:dyDescent="0.25">
      <c r="A231" s="28"/>
      <c r="B231" s="30"/>
      <c r="C231" s="3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V231" s="25"/>
      <c r="FW231" s="25"/>
      <c r="FX231" s="25"/>
      <c r="FY231" s="26"/>
    </row>
    <row r="232" spans="1:181" x14ac:dyDescent="0.25">
      <c r="A232" s="28"/>
      <c r="B232" s="30"/>
      <c r="C232" s="3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V232" s="25"/>
      <c r="FW232" s="25"/>
      <c r="FX232" s="25"/>
      <c r="FY232" s="26"/>
    </row>
    <row r="233" spans="1:181" x14ac:dyDescent="0.25">
      <c r="A233" s="28"/>
      <c r="B233" s="30"/>
      <c r="C233" s="3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V233" s="25"/>
      <c r="FW233" s="25"/>
      <c r="FX233" s="25"/>
      <c r="FY233" s="26"/>
    </row>
    <row r="234" spans="1:181" x14ac:dyDescent="0.25">
      <c r="A234" s="28"/>
      <c r="B234" s="30"/>
      <c r="C234" s="3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V234" s="25"/>
      <c r="FW234" s="25"/>
      <c r="FX234" s="25"/>
      <c r="FY234" s="26"/>
    </row>
    <row r="235" spans="1:181" x14ac:dyDescent="0.25">
      <c r="A235" s="28"/>
      <c r="B235" s="30"/>
      <c r="C235" s="3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V235" s="25"/>
      <c r="FW235" s="25"/>
      <c r="FX235" s="25"/>
      <c r="FY235" s="26"/>
    </row>
    <row r="236" spans="1:181" x14ac:dyDescent="0.25">
      <c r="A236" s="28"/>
      <c r="B236" s="30"/>
      <c r="C236" s="3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V236" s="25"/>
      <c r="FW236" s="25"/>
      <c r="FX236" s="25"/>
      <c r="FY236" s="26"/>
    </row>
    <row r="237" spans="1:181" x14ac:dyDescent="0.25">
      <c r="A237" s="28"/>
      <c r="B237" s="30"/>
      <c r="C237" s="3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V237" s="25"/>
      <c r="FW237" s="25"/>
      <c r="FX237" s="25"/>
      <c r="FY237" s="26"/>
    </row>
    <row r="238" spans="1:181" x14ac:dyDescent="0.25">
      <c r="A238" s="28"/>
      <c r="B238" s="30"/>
      <c r="C238" s="3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V238" s="25"/>
      <c r="FW238" s="25"/>
      <c r="FX238" s="25"/>
      <c r="FY238" s="26"/>
    </row>
    <row r="239" spans="1:181" x14ac:dyDescent="0.25">
      <c r="A239" s="28"/>
      <c r="B239" s="30"/>
      <c r="C239" s="3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V239" s="25"/>
      <c r="FW239" s="25"/>
      <c r="FX239" s="25"/>
      <c r="FY239" s="26"/>
    </row>
    <row r="240" spans="1:181" x14ac:dyDescent="0.25">
      <c r="A240" s="28"/>
      <c r="B240" s="30"/>
      <c r="C240" s="3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V240" s="25"/>
      <c r="FW240" s="25"/>
      <c r="FX240" s="25"/>
      <c r="FY240" s="26"/>
    </row>
    <row r="241" spans="1:181" x14ac:dyDescent="0.25">
      <c r="A241" s="28"/>
      <c r="B241" s="30"/>
      <c r="C241" s="3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V241" s="25"/>
      <c r="FW241" s="25"/>
      <c r="FX241" s="25"/>
      <c r="FY241" s="26"/>
    </row>
    <row r="242" spans="1:181" x14ac:dyDescent="0.25">
      <c r="A242" s="28"/>
      <c r="B242" s="30"/>
      <c r="C242" s="3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V242" s="25"/>
      <c r="FW242" s="25"/>
      <c r="FX242" s="25"/>
      <c r="FY242" s="26"/>
    </row>
    <row r="243" spans="1:181" x14ac:dyDescent="0.25">
      <c r="A243" s="28"/>
      <c r="B243" s="30"/>
      <c r="C243" s="3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V243" s="25"/>
      <c r="FW243" s="25"/>
      <c r="FX243" s="25"/>
      <c r="FY243" s="26"/>
    </row>
    <row r="244" spans="1:181" x14ac:dyDescent="0.25">
      <c r="A244" s="28"/>
      <c r="B244" s="30"/>
      <c r="C244" s="3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V244" s="25"/>
      <c r="FW244" s="25"/>
      <c r="FX244" s="25"/>
      <c r="FY244" s="26"/>
    </row>
    <row r="245" spans="1:181" x14ac:dyDescent="0.25">
      <c r="A245" s="28"/>
      <c r="B245" s="30"/>
      <c r="C245" s="3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V245" s="25"/>
      <c r="FW245" s="25"/>
      <c r="FX245" s="25"/>
      <c r="FY245" s="26"/>
    </row>
    <row r="246" spans="1:181" x14ac:dyDescent="0.25">
      <c r="A246" s="28"/>
      <c r="B246" s="30"/>
      <c r="C246" s="3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V246" s="25"/>
      <c r="FW246" s="25"/>
      <c r="FX246" s="25"/>
      <c r="FY246" s="26"/>
    </row>
    <row r="247" spans="1:181" x14ac:dyDescent="0.25">
      <c r="A247" s="28"/>
      <c r="B247" s="30"/>
      <c r="C247" s="3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V247" s="25"/>
      <c r="FW247" s="25"/>
      <c r="FX247" s="25"/>
      <c r="FY247" s="26"/>
    </row>
    <row r="248" spans="1:181" x14ac:dyDescent="0.25">
      <c r="A248" s="28"/>
      <c r="B248" s="30"/>
      <c r="C248" s="3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V248" s="25"/>
      <c r="FW248" s="25"/>
      <c r="FX248" s="25"/>
      <c r="FY248" s="26"/>
    </row>
    <row r="249" spans="1:181" x14ac:dyDescent="0.25">
      <c r="A249" s="28"/>
      <c r="B249" s="30"/>
      <c r="C249" s="3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V249" s="25"/>
      <c r="FW249" s="25"/>
      <c r="FX249" s="25"/>
      <c r="FY249" s="26"/>
    </row>
    <row r="250" spans="1:181" x14ac:dyDescent="0.25">
      <c r="A250" s="28"/>
      <c r="B250" s="30"/>
      <c r="C250" s="3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V250" s="25"/>
      <c r="FW250" s="25"/>
      <c r="FX250" s="25"/>
      <c r="FY250" s="26"/>
    </row>
    <row r="251" spans="1:181" x14ac:dyDescent="0.25">
      <c r="A251" s="28"/>
      <c r="B251" s="30"/>
      <c r="C251" s="3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V251" s="25"/>
      <c r="FW251" s="25"/>
      <c r="FX251" s="25"/>
      <c r="FY251" s="26"/>
    </row>
    <row r="252" spans="1:181" x14ac:dyDescent="0.25">
      <c r="A252" s="28"/>
      <c r="B252" s="30"/>
      <c r="C252" s="3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V252" s="25"/>
      <c r="FW252" s="25"/>
      <c r="FX252" s="25"/>
      <c r="FY252" s="26"/>
    </row>
    <row r="253" spans="1:181" x14ac:dyDescent="0.25">
      <c r="A253" s="28"/>
      <c r="B253" s="30"/>
      <c r="C253" s="3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V253" s="25"/>
      <c r="FW253" s="25"/>
      <c r="FX253" s="25"/>
      <c r="FY253" s="26"/>
    </row>
    <row r="254" spans="1:181" x14ac:dyDescent="0.25">
      <c r="A254" s="28"/>
      <c r="B254" s="30"/>
      <c r="C254" s="3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V254" s="25"/>
      <c r="FW254" s="25"/>
      <c r="FX254" s="25"/>
      <c r="FY254" s="26"/>
    </row>
    <row r="255" spans="1:181" x14ac:dyDescent="0.25">
      <c r="A255" s="28"/>
      <c r="B255" s="30"/>
      <c r="C255" s="3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V255" s="25"/>
      <c r="FW255" s="25"/>
      <c r="FX255" s="25"/>
      <c r="FY255" s="26"/>
    </row>
    <row r="256" spans="1:181" x14ac:dyDescent="0.25">
      <c r="A256" s="28"/>
      <c r="B256" s="30"/>
      <c r="C256" s="3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V256" s="25"/>
      <c r="FW256" s="25"/>
      <c r="FX256" s="25"/>
      <c r="FY256" s="26"/>
    </row>
    <row r="257" spans="1:181" x14ac:dyDescent="0.25">
      <c r="A257" s="28"/>
      <c r="B257" s="30"/>
      <c r="C257" s="3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V257" s="25"/>
      <c r="FW257" s="25"/>
      <c r="FX257" s="25"/>
      <c r="FY257" s="26"/>
    </row>
    <row r="258" spans="1:181" x14ac:dyDescent="0.25">
      <c r="A258" s="28"/>
      <c r="B258" s="30"/>
      <c r="C258" s="3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V258" s="25"/>
      <c r="FW258" s="25"/>
      <c r="FX258" s="25"/>
      <c r="FY258" s="26"/>
    </row>
    <row r="259" spans="1:181" x14ac:dyDescent="0.25">
      <c r="A259" s="28"/>
      <c r="B259" s="30"/>
      <c r="C259" s="3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V259" s="25"/>
      <c r="FW259" s="25"/>
      <c r="FX259" s="25"/>
      <c r="FY259" s="26"/>
    </row>
    <row r="260" spans="1:181" x14ac:dyDescent="0.25">
      <c r="A260" s="28"/>
      <c r="B260" s="30"/>
      <c r="C260" s="3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V260" s="25"/>
      <c r="FW260" s="25"/>
      <c r="FX260" s="25"/>
      <c r="FY260" s="26"/>
    </row>
    <row r="261" spans="1:181" x14ac:dyDescent="0.25">
      <c r="A261" s="28"/>
      <c r="B261" s="30"/>
      <c r="C261" s="3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V261" s="25"/>
      <c r="FW261" s="25"/>
      <c r="FX261" s="25"/>
      <c r="FY261" s="26"/>
    </row>
    <row r="262" spans="1:181" x14ac:dyDescent="0.25">
      <c r="A262" s="28"/>
      <c r="B262" s="30"/>
      <c r="C262" s="3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V262" s="25"/>
      <c r="FW262" s="25"/>
      <c r="FX262" s="25"/>
      <c r="FY262" s="26"/>
    </row>
    <row r="263" spans="1:181" x14ac:dyDescent="0.25">
      <c r="A263" s="28"/>
      <c r="B263" s="30"/>
      <c r="C263" s="3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V263" s="25"/>
      <c r="FW263" s="25"/>
      <c r="FX263" s="25"/>
      <c r="FY263" s="26"/>
    </row>
    <row r="264" spans="1:181" x14ac:dyDescent="0.25">
      <c r="A264" s="28"/>
      <c r="B264" s="30"/>
      <c r="C264" s="3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V264" s="25"/>
      <c r="FW264" s="25"/>
      <c r="FX264" s="25"/>
      <c r="FY264" s="26"/>
    </row>
    <row r="265" spans="1:181" x14ac:dyDescent="0.25">
      <c r="A265" s="28"/>
      <c r="B265" s="30"/>
      <c r="C265" s="3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V265" s="25"/>
      <c r="FW265" s="25"/>
      <c r="FX265" s="25"/>
      <c r="FY265" s="26"/>
    </row>
    <row r="266" spans="1:181" x14ac:dyDescent="0.25">
      <c r="A266" s="28"/>
      <c r="B266" s="30"/>
      <c r="C266" s="3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V266" s="25"/>
      <c r="FW266" s="25"/>
      <c r="FX266" s="25"/>
      <c r="FY266" s="26"/>
    </row>
    <row r="267" spans="1:181" x14ac:dyDescent="0.25">
      <c r="A267" s="28"/>
      <c r="B267" s="30"/>
      <c r="C267" s="3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V267" s="25"/>
      <c r="FW267" s="25"/>
      <c r="FX267" s="25"/>
      <c r="FY267" s="26"/>
    </row>
    <row r="268" spans="1:181" x14ac:dyDescent="0.25">
      <c r="A268" s="28"/>
      <c r="B268" s="30"/>
      <c r="C268" s="3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V268" s="25"/>
      <c r="FW268" s="25"/>
      <c r="FX268" s="25"/>
      <c r="FY268" s="26"/>
    </row>
    <row r="269" spans="1:181" x14ac:dyDescent="0.25">
      <c r="A269" s="28"/>
      <c r="B269" s="30"/>
      <c r="C269" s="3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V269" s="25"/>
      <c r="FW269" s="25"/>
      <c r="FX269" s="25"/>
      <c r="FY269" s="26"/>
    </row>
    <row r="270" spans="1:181" x14ac:dyDescent="0.25">
      <c r="A270" s="28"/>
      <c r="B270" s="30"/>
      <c r="C270" s="3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V270" s="25"/>
      <c r="FW270" s="25"/>
      <c r="FX270" s="25"/>
      <c r="FY270" s="26"/>
    </row>
    <row r="271" spans="1:181" x14ac:dyDescent="0.25">
      <c r="A271" s="28"/>
      <c r="B271" s="30"/>
      <c r="C271" s="3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V271" s="25"/>
      <c r="FW271" s="25"/>
      <c r="FX271" s="25"/>
      <c r="FY271" s="26"/>
    </row>
    <row r="272" spans="1:181" x14ac:dyDescent="0.25">
      <c r="A272" s="28"/>
      <c r="B272" s="30"/>
      <c r="C272" s="3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V272" s="25"/>
      <c r="FW272" s="25"/>
      <c r="FX272" s="25"/>
      <c r="FY272" s="26"/>
    </row>
    <row r="273" spans="1:181" x14ac:dyDescent="0.25">
      <c r="A273" s="28"/>
      <c r="B273" s="30"/>
      <c r="C273" s="3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V273" s="25"/>
      <c r="FW273" s="25"/>
      <c r="FX273" s="25"/>
      <c r="FY273" s="26"/>
    </row>
    <row r="274" spans="1:181" x14ac:dyDescent="0.25">
      <c r="A274" s="28"/>
      <c r="B274" s="30"/>
      <c r="C274" s="3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V274" s="25"/>
      <c r="FW274" s="25"/>
      <c r="FX274" s="25"/>
      <c r="FY274" s="26"/>
    </row>
    <row r="275" spans="1:181" x14ac:dyDescent="0.25">
      <c r="A275" s="28"/>
      <c r="B275" s="30"/>
      <c r="C275" s="3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V275" s="25"/>
      <c r="FW275" s="25"/>
      <c r="FX275" s="25"/>
      <c r="FY275" s="26"/>
    </row>
    <row r="276" spans="1:181" x14ac:dyDescent="0.25">
      <c r="A276" s="28"/>
      <c r="B276" s="30"/>
      <c r="C276" s="3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V276" s="25"/>
      <c r="FW276" s="25"/>
      <c r="FX276" s="25"/>
      <c r="FY276" s="26"/>
    </row>
    <row r="277" spans="1:181" x14ac:dyDescent="0.25">
      <c r="A277" s="28"/>
      <c r="B277" s="30"/>
      <c r="C277" s="3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V277" s="25"/>
      <c r="FW277" s="25"/>
      <c r="FX277" s="25"/>
      <c r="FY277" s="26"/>
    </row>
    <row r="278" spans="1:181" x14ac:dyDescent="0.25">
      <c r="A278" s="28"/>
      <c r="B278" s="30"/>
      <c r="C278" s="3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V278" s="25"/>
      <c r="FW278" s="25"/>
      <c r="FX278" s="25"/>
      <c r="FY278" s="26"/>
    </row>
    <row r="279" spans="1:181" x14ac:dyDescent="0.25">
      <c r="A279" s="28"/>
      <c r="B279" s="30"/>
      <c r="C279" s="3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V279" s="25"/>
      <c r="FW279" s="25"/>
      <c r="FX279" s="25"/>
      <c r="FY279" s="26"/>
    </row>
    <row r="280" spans="1:181" x14ac:dyDescent="0.25">
      <c r="A280" s="28"/>
      <c r="B280" s="30"/>
      <c r="C280" s="3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V280" s="25"/>
      <c r="FW280" s="25"/>
      <c r="FX280" s="25"/>
      <c r="FY280" s="26"/>
    </row>
    <row r="281" spans="1:181" x14ac:dyDescent="0.25">
      <c r="A281" s="28"/>
      <c r="B281" s="30"/>
      <c r="C281" s="3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V281" s="25"/>
      <c r="FW281" s="25"/>
      <c r="FX281" s="25"/>
      <c r="FY281" s="26"/>
    </row>
    <row r="282" spans="1:181" x14ac:dyDescent="0.25">
      <c r="A282" s="28"/>
      <c r="B282" s="30"/>
      <c r="C282" s="3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V282" s="25"/>
      <c r="FW282" s="25"/>
      <c r="FX282" s="25"/>
      <c r="FY282" s="26"/>
    </row>
    <row r="283" spans="1:181" x14ac:dyDescent="0.25">
      <c r="A283" s="28"/>
      <c r="B283" s="30"/>
      <c r="C283" s="3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V283" s="25"/>
      <c r="FW283" s="25"/>
      <c r="FX283" s="25"/>
      <c r="FY283" s="26"/>
    </row>
    <row r="284" spans="1:181" x14ac:dyDescent="0.25">
      <c r="A284" s="28"/>
      <c r="B284" s="30"/>
      <c r="C284" s="3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V284" s="25"/>
      <c r="FW284" s="25"/>
      <c r="FX284" s="25"/>
      <c r="FY284" s="26"/>
    </row>
    <row r="285" spans="1:181" x14ac:dyDescent="0.25">
      <c r="A285" s="28"/>
      <c r="B285" s="30"/>
      <c r="C285" s="3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V285" s="25"/>
      <c r="FW285" s="25"/>
      <c r="FX285" s="25"/>
      <c r="FY285" s="26"/>
    </row>
    <row r="286" spans="1:181" x14ac:dyDescent="0.25">
      <c r="A286" s="28"/>
      <c r="B286" s="30"/>
      <c r="C286" s="3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V286" s="25"/>
      <c r="FW286" s="25"/>
      <c r="FX286" s="25"/>
      <c r="FY286" s="26"/>
    </row>
    <row r="287" spans="1:181" x14ac:dyDescent="0.25">
      <c r="A287" s="28"/>
      <c r="B287" s="30"/>
      <c r="C287" s="3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V287" s="25"/>
      <c r="FW287" s="25"/>
      <c r="FX287" s="25"/>
      <c r="FY287" s="26"/>
    </row>
    <row r="288" spans="1:181" x14ac:dyDescent="0.25">
      <c r="A288" s="28"/>
      <c r="B288" s="30"/>
      <c r="C288" s="3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V288" s="25"/>
      <c r="FW288" s="25"/>
      <c r="FX288" s="25"/>
      <c r="FY288" s="26"/>
    </row>
    <row r="289" spans="1:181" x14ac:dyDescent="0.25">
      <c r="A289" s="28"/>
      <c r="B289" s="30"/>
      <c r="C289" s="3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V289" s="25"/>
      <c r="FW289" s="25"/>
      <c r="FX289" s="25"/>
      <c r="FY289" s="26"/>
    </row>
    <row r="290" spans="1:181" x14ac:dyDescent="0.25">
      <c r="A290" s="28"/>
      <c r="B290" s="30"/>
      <c r="C290" s="3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V290" s="25"/>
      <c r="FW290" s="25"/>
      <c r="FX290" s="25"/>
      <c r="FY290" s="26"/>
    </row>
    <row r="291" spans="1:181" x14ac:dyDescent="0.25">
      <c r="A291" s="28"/>
      <c r="B291" s="30"/>
      <c r="C291" s="3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V291" s="25"/>
      <c r="FW291" s="25"/>
      <c r="FX291" s="25"/>
      <c r="FY291" s="26"/>
    </row>
    <row r="292" spans="1:181" x14ac:dyDescent="0.25">
      <c r="A292" s="28"/>
      <c r="B292" s="30"/>
      <c r="C292" s="3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V292" s="25"/>
      <c r="FW292" s="25"/>
      <c r="FX292" s="25"/>
      <c r="FY292" s="26"/>
    </row>
    <row r="293" spans="1:181" x14ac:dyDescent="0.25">
      <c r="A293" s="28"/>
      <c r="B293" s="30"/>
      <c r="C293" s="3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V293" s="25"/>
      <c r="FW293" s="25"/>
      <c r="FX293" s="25"/>
      <c r="FY293" s="26"/>
    </row>
    <row r="294" spans="1:181" x14ac:dyDescent="0.25">
      <c r="A294" s="28"/>
      <c r="B294" s="30"/>
      <c r="C294" s="3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V294" s="25"/>
      <c r="FW294" s="25"/>
      <c r="FX294" s="25"/>
      <c r="FY294" s="26"/>
    </row>
    <row r="295" spans="1:181" x14ac:dyDescent="0.25">
      <c r="A295" s="28"/>
      <c r="B295" s="30"/>
      <c r="C295" s="3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V295" s="25"/>
      <c r="FW295" s="25"/>
      <c r="FX295" s="25"/>
      <c r="FY295" s="26"/>
    </row>
    <row r="296" spans="1:181" x14ac:dyDescent="0.25">
      <c r="A296" s="28"/>
      <c r="B296" s="30"/>
      <c r="C296" s="3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V296" s="25"/>
      <c r="FW296" s="25"/>
      <c r="FX296" s="25"/>
      <c r="FY296" s="26"/>
    </row>
    <row r="297" spans="1:181" x14ac:dyDescent="0.25">
      <c r="A297" s="28"/>
      <c r="B297" s="30"/>
      <c r="C297" s="3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V297" s="25"/>
      <c r="FW297" s="25"/>
      <c r="FX297" s="25"/>
      <c r="FY297" s="26"/>
    </row>
    <row r="298" spans="1:181" x14ac:dyDescent="0.25">
      <c r="A298" s="28"/>
      <c r="B298" s="30"/>
      <c r="C298" s="3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V298" s="25"/>
      <c r="FW298" s="25"/>
      <c r="FX298" s="25"/>
      <c r="FY298" s="26"/>
    </row>
    <row r="299" spans="1:181" x14ac:dyDescent="0.25">
      <c r="A299" s="28"/>
      <c r="B299" s="30"/>
      <c r="C299" s="3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V299" s="25"/>
      <c r="FW299" s="25"/>
      <c r="FX299" s="25"/>
      <c r="FY299" s="26"/>
    </row>
    <row r="300" spans="1:181" x14ac:dyDescent="0.25">
      <c r="A300" s="28"/>
      <c r="B300" s="30"/>
      <c r="C300" s="3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V300" s="25"/>
      <c r="FW300" s="25"/>
      <c r="FX300" s="25"/>
      <c r="FY300" s="26"/>
    </row>
    <row r="301" spans="1:181" x14ac:dyDescent="0.25">
      <c r="A301" s="28"/>
      <c r="B301" s="30"/>
      <c r="C301" s="3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V301" s="25"/>
      <c r="FW301" s="25"/>
      <c r="FX301" s="25"/>
      <c r="FY301" s="26"/>
    </row>
    <row r="302" spans="1:181" x14ac:dyDescent="0.25">
      <c r="A302" s="28"/>
      <c r="B302" s="30"/>
      <c r="C302" s="3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V302" s="25"/>
      <c r="FW302" s="25"/>
      <c r="FX302" s="25"/>
      <c r="FY302" s="26"/>
    </row>
    <row r="303" spans="1:181" x14ac:dyDescent="0.25">
      <c r="A303" s="28"/>
      <c r="B303" s="30"/>
      <c r="C303" s="3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V303" s="25"/>
      <c r="FW303" s="25"/>
      <c r="FX303" s="25"/>
      <c r="FY303" s="26"/>
    </row>
    <row r="304" spans="1:181" x14ac:dyDescent="0.25">
      <c r="A304" s="28"/>
      <c r="B304" s="30"/>
      <c r="C304" s="3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V304" s="25"/>
      <c r="FW304" s="25"/>
      <c r="FX304" s="25"/>
      <c r="FY304" s="26"/>
    </row>
    <row r="305" spans="1:181" x14ac:dyDescent="0.25">
      <c r="A305" s="28"/>
      <c r="B305" s="30"/>
      <c r="C305" s="3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V305" s="25"/>
      <c r="FW305" s="25"/>
      <c r="FX305" s="25"/>
      <c r="FY305" s="26"/>
    </row>
    <row r="306" spans="1:181" x14ac:dyDescent="0.25">
      <c r="A306" s="28"/>
      <c r="B306" s="30"/>
      <c r="C306" s="3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V306" s="25"/>
      <c r="FW306" s="25"/>
      <c r="FX306" s="25"/>
      <c r="FY306" s="26"/>
    </row>
    <row r="307" spans="1:181" x14ac:dyDescent="0.25">
      <c r="A307" s="28"/>
      <c r="B307" s="30"/>
      <c r="C307" s="3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V307" s="25"/>
      <c r="FW307" s="25"/>
      <c r="FX307" s="25"/>
      <c r="FY307" s="26"/>
    </row>
    <row r="308" spans="1:181" x14ac:dyDescent="0.25">
      <c r="A308" s="28"/>
      <c r="B308" s="30"/>
      <c r="C308" s="3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V308" s="25"/>
      <c r="FW308" s="25"/>
      <c r="FX308" s="25"/>
      <c r="FY308" s="26"/>
    </row>
    <row r="309" spans="1:181" x14ac:dyDescent="0.25">
      <c r="A309" s="28"/>
      <c r="B309" s="30"/>
      <c r="C309" s="3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V309" s="25"/>
      <c r="FW309" s="25"/>
      <c r="FX309" s="25"/>
      <c r="FY309" s="26"/>
    </row>
    <row r="310" spans="1:181" x14ac:dyDescent="0.25">
      <c r="A310" s="28"/>
      <c r="B310" s="30"/>
      <c r="C310" s="3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V310" s="25"/>
      <c r="FW310" s="25"/>
      <c r="FX310" s="25"/>
      <c r="FY310" s="26"/>
    </row>
    <row r="311" spans="1:181" x14ac:dyDescent="0.25">
      <c r="A311" s="28"/>
      <c r="B311" s="30"/>
      <c r="C311" s="3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V311" s="25"/>
      <c r="FW311" s="25"/>
      <c r="FX311" s="25"/>
      <c r="FY311" s="26"/>
    </row>
    <row r="312" spans="1:181" x14ac:dyDescent="0.25">
      <c r="A312" s="28"/>
      <c r="B312" s="30"/>
      <c r="C312" s="3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V312" s="25"/>
      <c r="FW312" s="25"/>
      <c r="FX312" s="25"/>
      <c r="FY312" s="26"/>
    </row>
    <row r="313" spans="1:181" x14ac:dyDescent="0.25">
      <c r="A313" s="28"/>
      <c r="B313" s="30"/>
      <c r="C313" s="3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V313" s="25"/>
      <c r="FW313" s="25"/>
      <c r="FX313" s="25"/>
      <c r="FY313" s="26"/>
    </row>
    <row r="314" spans="1:181" x14ac:dyDescent="0.25">
      <c r="A314" s="28"/>
      <c r="B314" s="30"/>
      <c r="C314" s="3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V314" s="25"/>
      <c r="FW314" s="25"/>
      <c r="FX314" s="25"/>
      <c r="FY314" s="26"/>
    </row>
    <row r="315" spans="1:181" x14ac:dyDescent="0.25">
      <c r="A315" s="28"/>
      <c r="B315" s="30"/>
      <c r="C315" s="3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V315" s="25"/>
      <c r="FW315" s="25"/>
      <c r="FX315" s="25"/>
      <c r="FY315" s="26"/>
    </row>
    <row r="316" spans="1:181" x14ac:dyDescent="0.25">
      <c r="A316" s="28"/>
      <c r="B316" s="30"/>
      <c r="C316" s="3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V316" s="25"/>
      <c r="FW316" s="25"/>
      <c r="FX316" s="25"/>
      <c r="FY316" s="26"/>
    </row>
    <row r="317" spans="1:181" x14ac:dyDescent="0.25">
      <c r="A317" s="28"/>
      <c r="B317" s="30"/>
      <c r="C317" s="3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V317" s="25"/>
      <c r="FW317" s="25"/>
      <c r="FX317" s="25"/>
      <c r="FY317" s="26"/>
    </row>
    <row r="318" spans="1:181" x14ac:dyDescent="0.25">
      <c r="A318" s="28"/>
      <c r="B318" s="30"/>
      <c r="C318" s="3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V318" s="25"/>
      <c r="FW318" s="25"/>
      <c r="FX318" s="25"/>
      <c r="FY318" s="26"/>
    </row>
    <row r="319" spans="1:181" x14ac:dyDescent="0.25">
      <c r="A319" s="28"/>
      <c r="B319" s="30"/>
      <c r="C319" s="3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V319" s="25"/>
      <c r="FW319" s="25"/>
      <c r="FX319" s="25"/>
      <c r="FY319" s="26"/>
    </row>
    <row r="320" spans="1:181" x14ac:dyDescent="0.25">
      <c r="A320" s="28"/>
      <c r="B320" s="30"/>
      <c r="C320" s="3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V320" s="25"/>
      <c r="FW320" s="25"/>
      <c r="FX320" s="25"/>
      <c r="FY320" s="26"/>
    </row>
    <row r="321" spans="1:181" x14ac:dyDescent="0.25">
      <c r="A321" s="28"/>
      <c r="B321" s="30"/>
      <c r="C321" s="3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V321" s="25"/>
      <c r="FW321" s="25"/>
      <c r="FX321" s="25"/>
      <c r="FY321" s="26"/>
    </row>
    <row r="322" spans="1:181" x14ac:dyDescent="0.25">
      <c r="A322" s="28"/>
      <c r="B322" s="30"/>
      <c r="C322" s="3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V322" s="25"/>
      <c r="FW322" s="25"/>
      <c r="FX322" s="25"/>
      <c r="FY322" s="26"/>
    </row>
    <row r="323" spans="1:181" x14ac:dyDescent="0.25">
      <c r="A323" s="28"/>
      <c r="B323" s="30"/>
      <c r="C323" s="3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V323" s="25"/>
      <c r="FW323" s="25"/>
      <c r="FX323" s="25"/>
      <c r="FY323" s="26"/>
    </row>
    <row r="324" spans="1:181" x14ac:dyDescent="0.25">
      <c r="A324" s="28"/>
      <c r="B324" s="30"/>
      <c r="C324" s="3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V324" s="25"/>
      <c r="FW324" s="25"/>
      <c r="FX324" s="25"/>
      <c r="FY324" s="26"/>
    </row>
    <row r="325" spans="1:181" x14ac:dyDescent="0.25">
      <c r="A325" s="28"/>
      <c r="B325" s="30"/>
      <c r="C325" s="3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V325" s="25"/>
      <c r="FW325" s="25"/>
      <c r="FX325" s="25"/>
      <c r="FY325" s="26"/>
    </row>
    <row r="326" spans="1:181" x14ac:dyDescent="0.25">
      <c r="A326" s="28"/>
      <c r="B326" s="30"/>
      <c r="C326" s="3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V326" s="25"/>
      <c r="FW326" s="25"/>
      <c r="FX326" s="25"/>
      <c r="FY326" s="26"/>
    </row>
    <row r="327" spans="1:181" x14ac:dyDescent="0.25">
      <c r="A327" s="28"/>
      <c r="B327" s="30"/>
      <c r="C327" s="3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V327" s="25"/>
      <c r="FW327" s="25"/>
      <c r="FX327" s="25"/>
      <c r="FY327" s="26"/>
    </row>
    <row r="328" spans="1:181" x14ac:dyDescent="0.25">
      <c r="A328" s="28"/>
      <c r="B328" s="30"/>
      <c r="C328" s="3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V328" s="25"/>
      <c r="FW328" s="25"/>
      <c r="FX328" s="25"/>
      <c r="FY328" s="26"/>
    </row>
    <row r="329" spans="1:181" x14ac:dyDescent="0.25">
      <c r="A329" s="28"/>
      <c r="B329" s="30"/>
      <c r="C329" s="3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V329" s="25"/>
      <c r="FW329" s="25"/>
      <c r="FX329" s="25"/>
      <c r="FY329" s="26"/>
    </row>
    <row r="330" spans="1:181" x14ac:dyDescent="0.25">
      <c r="A330" s="28"/>
      <c r="B330" s="30"/>
      <c r="C330" s="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V330" s="25"/>
      <c r="FW330" s="25"/>
      <c r="FX330" s="25"/>
      <c r="FY330" s="26"/>
    </row>
    <row r="331" spans="1:181" x14ac:dyDescent="0.25">
      <c r="A331" s="28"/>
      <c r="B331" s="30"/>
      <c r="C331" s="3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V331" s="25"/>
      <c r="FW331" s="25"/>
      <c r="FX331" s="25"/>
      <c r="FY331" s="26"/>
    </row>
    <row r="332" spans="1:181" x14ac:dyDescent="0.25">
      <c r="A332" s="28"/>
      <c r="B332" s="30"/>
      <c r="C332" s="3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V332" s="25"/>
      <c r="FW332" s="25"/>
      <c r="FX332" s="25"/>
      <c r="FY332" s="26"/>
    </row>
    <row r="333" spans="1:181" x14ac:dyDescent="0.25">
      <c r="A333" s="28"/>
      <c r="B333" s="30"/>
      <c r="C333" s="3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V333" s="25"/>
      <c r="FW333" s="25"/>
      <c r="FX333" s="25"/>
      <c r="FY333" s="26"/>
    </row>
    <row r="334" spans="1:181" x14ac:dyDescent="0.25">
      <c r="A334" s="28"/>
      <c r="B334" s="30"/>
      <c r="C334" s="3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V334" s="25"/>
      <c r="FW334" s="25"/>
      <c r="FX334" s="25"/>
      <c r="FY334" s="26"/>
    </row>
    <row r="335" spans="1:181" x14ac:dyDescent="0.25">
      <c r="A335" s="28"/>
      <c r="B335" s="30"/>
      <c r="C335" s="3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V335" s="25"/>
      <c r="FW335" s="25"/>
      <c r="FX335" s="25"/>
      <c r="FY335" s="26"/>
    </row>
    <row r="336" spans="1:181" x14ac:dyDescent="0.25">
      <c r="A336" s="28"/>
      <c r="B336" s="30"/>
      <c r="C336" s="3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V336" s="25"/>
      <c r="FW336" s="25"/>
      <c r="FX336" s="25"/>
      <c r="FY336" s="26"/>
    </row>
    <row r="337" spans="1:181" x14ac:dyDescent="0.25">
      <c r="A337" s="28"/>
      <c r="B337" s="30"/>
      <c r="C337" s="3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V337" s="25"/>
      <c r="FW337" s="25"/>
      <c r="FX337" s="25"/>
      <c r="FY337" s="26"/>
    </row>
    <row r="338" spans="1:181" x14ac:dyDescent="0.25">
      <c r="A338" s="28"/>
      <c r="B338" s="30"/>
      <c r="C338" s="3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V338" s="25"/>
      <c r="FW338" s="25"/>
      <c r="FX338" s="25"/>
      <c r="FY338" s="26"/>
    </row>
    <row r="339" spans="1:181" x14ac:dyDescent="0.25">
      <c r="A339" s="28"/>
      <c r="B339" s="30"/>
      <c r="C339" s="3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V339" s="25"/>
      <c r="FW339" s="25"/>
      <c r="FX339" s="25"/>
      <c r="FY339" s="26"/>
    </row>
    <row r="340" spans="1:181" x14ac:dyDescent="0.25">
      <c r="A340" s="28"/>
      <c r="B340" s="30"/>
      <c r="C340" s="3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V340" s="25"/>
      <c r="FW340" s="25"/>
      <c r="FX340" s="25"/>
      <c r="FY340" s="26"/>
    </row>
    <row r="341" spans="1:181" x14ac:dyDescent="0.25">
      <c r="A341" s="28"/>
      <c r="B341" s="30"/>
      <c r="C341" s="3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V341" s="25"/>
      <c r="FW341" s="25"/>
      <c r="FX341" s="25"/>
      <c r="FY341" s="26"/>
    </row>
    <row r="342" spans="1:181" x14ac:dyDescent="0.25">
      <c r="A342" s="28"/>
      <c r="B342" s="30"/>
      <c r="C342" s="3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V342" s="25"/>
      <c r="FW342" s="25"/>
      <c r="FX342" s="25"/>
      <c r="FY342" s="26"/>
    </row>
    <row r="343" spans="1:181" x14ac:dyDescent="0.25">
      <c r="A343" s="28"/>
      <c r="B343" s="30"/>
      <c r="C343" s="3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V343" s="25"/>
      <c r="FW343" s="25"/>
      <c r="FX343" s="25"/>
      <c r="FY343" s="26"/>
    </row>
    <row r="344" spans="1:181" x14ac:dyDescent="0.25">
      <c r="A344" s="28"/>
      <c r="B344" s="30"/>
      <c r="C344" s="3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V344" s="25"/>
      <c r="FW344" s="25"/>
      <c r="FX344" s="25"/>
      <c r="FY344" s="26"/>
    </row>
    <row r="345" spans="1:181" x14ac:dyDescent="0.25">
      <c r="A345" s="28"/>
      <c r="B345" s="30"/>
      <c r="C345" s="3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V345" s="25"/>
      <c r="FW345" s="25"/>
      <c r="FX345" s="25"/>
      <c r="FY345" s="26"/>
    </row>
    <row r="346" spans="1:181" x14ac:dyDescent="0.25">
      <c r="A346" s="28"/>
      <c r="B346" s="30"/>
      <c r="C346" s="3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V346" s="25"/>
      <c r="FW346" s="25"/>
      <c r="FX346" s="25"/>
      <c r="FY346" s="26"/>
    </row>
    <row r="347" spans="1:181" x14ac:dyDescent="0.25">
      <c r="A347" s="28"/>
      <c r="B347" s="30"/>
      <c r="C347" s="3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V347" s="25"/>
      <c r="FW347" s="25"/>
      <c r="FX347" s="25"/>
      <c r="FY347" s="26"/>
    </row>
    <row r="348" spans="1:181" x14ac:dyDescent="0.25">
      <c r="A348" s="28"/>
      <c r="B348" s="30"/>
      <c r="C348" s="3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V348" s="25"/>
      <c r="FW348" s="25"/>
      <c r="FX348" s="25"/>
      <c r="FY348" s="26"/>
    </row>
    <row r="349" spans="1:181" x14ac:dyDescent="0.25">
      <c r="A349" s="28"/>
      <c r="B349" s="30"/>
      <c r="C349" s="3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V349" s="25"/>
      <c r="FW349" s="25"/>
      <c r="FX349" s="25"/>
      <c r="FY349" s="26"/>
    </row>
    <row r="350" spans="1:181" x14ac:dyDescent="0.25">
      <c r="A350" s="28"/>
      <c r="B350" s="30"/>
      <c r="C350" s="3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V350" s="25"/>
      <c r="FW350" s="25"/>
      <c r="FX350" s="25"/>
      <c r="FY350" s="26"/>
    </row>
    <row r="351" spans="1:181" x14ac:dyDescent="0.25">
      <c r="A351" s="28"/>
      <c r="B351" s="30"/>
      <c r="C351" s="3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V351" s="25"/>
      <c r="FW351" s="25"/>
      <c r="FX351" s="25"/>
      <c r="FY351" s="26"/>
    </row>
    <row r="352" spans="1:181" x14ac:dyDescent="0.25">
      <c r="A352" s="28"/>
      <c r="B352" s="30"/>
      <c r="C352" s="3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V352" s="25"/>
      <c r="FW352" s="25"/>
      <c r="FX352" s="25"/>
      <c r="FY352" s="26"/>
    </row>
    <row r="353" spans="1:181" x14ac:dyDescent="0.25">
      <c r="A353" s="28"/>
      <c r="B353" s="30"/>
      <c r="C353" s="3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V353" s="25"/>
      <c r="FW353" s="25"/>
      <c r="FX353" s="25"/>
      <c r="FY353" s="26"/>
    </row>
    <row r="354" spans="1:181" x14ac:dyDescent="0.25">
      <c r="A354" s="28"/>
      <c r="B354" s="30"/>
      <c r="C354" s="3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V354" s="25"/>
      <c r="FW354" s="25"/>
      <c r="FX354" s="25"/>
      <c r="FY354" s="26"/>
    </row>
    <row r="355" spans="1:181" x14ac:dyDescent="0.25">
      <c r="A355" s="28"/>
      <c r="B355" s="30"/>
      <c r="C355" s="3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V355" s="25"/>
      <c r="FW355" s="25"/>
      <c r="FX355" s="25"/>
      <c r="FY355" s="26"/>
    </row>
    <row r="356" spans="1:181" x14ac:dyDescent="0.25">
      <c r="A356" s="28"/>
      <c r="B356" s="30"/>
      <c r="C356" s="3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V356" s="25"/>
      <c r="FW356" s="25"/>
      <c r="FX356" s="25"/>
      <c r="FY356" s="26"/>
    </row>
    <row r="357" spans="1:181" x14ac:dyDescent="0.25">
      <c r="A357" s="28"/>
      <c r="B357" s="30"/>
      <c r="C357" s="3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V357" s="25"/>
      <c r="FW357" s="25"/>
      <c r="FX357" s="25"/>
      <c r="FY357" s="26"/>
    </row>
    <row r="358" spans="1:181" x14ac:dyDescent="0.25">
      <c r="A358" s="28"/>
      <c r="B358" s="30"/>
      <c r="C358" s="3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V358" s="25"/>
      <c r="FW358" s="25"/>
      <c r="FX358" s="25"/>
      <c r="FY358" s="26"/>
    </row>
    <row r="359" spans="1:181" x14ac:dyDescent="0.25">
      <c r="A359" s="28"/>
      <c r="B359" s="30"/>
      <c r="C359" s="3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V359" s="25"/>
      <c r="FW359" s="25"/>
      <c r="FX359" s="25"/>
      <c r="FY359" s="26"/>
    </row>
    <row r="360" spans="1:181" x14ac:dyDescent="0.25">
      <c r="A360" s="28"/>
      <c r="B360" s="30"/>
      <c r="C360" s="3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V360" s="25"/>
      <c r="FW360" s="25"/>
      <c r="FX360" s="25"/>
      <c r="FY360" s="26"/>
    </row>
    <row r="361" spans="1:181" x14ac:dyDescent="0.25">
      <c r="A361" s="28"/>
      <c r="B361" s="30"/>
      <c r="C361" s="3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V361" s="25"/>
      <c r="FW361" s="25"/>
      <c r="FX361" s="25"/>
      <c r="FY361" s="26"/>
    </row>
    <row r="362" spans="1:181" x14ac:dyDescent="0.25">
      <c r="A362" s="28"/>
      <c r="B362" s="30"/>
      <c r="C362" s="3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V362" s="25"/>
      <c r="FW362" s="25"/>
      <c r="FX362" s="25"/>
      <c r="FY362" s="26"/>
    </row>
    <row r="363" spans="1:181" x14ac:dyDescent="0.25">
      <c r="A363" s="28"/>
      <c r="B363" s="30"/>
      <c r="C363" s="3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V363" s="25"/>
      <c r="FW363" s="25"/>
      <c r="FX363" s="25"/>
      <c r="FY363" s="26"/>
    </row>
    <row r="364" spans="1:181" x14ac:dyDescent="0.25">
      <c r="A364" s="28"/>
      <c r="B364" s="30"/>
      <c r="C364" s="3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V364" s="25"/>
      <c r="FW364" s="25"/>
      <c r="FX364" s="25"/>
      <c r="FY364" s="26"/>
    </row>
    <row r="365" spans="1:181" x14ac:dyDescent="0.25">
      <c r="A365" s="28"/>
      <c r="B365" s="30"/>
      <c r="C365" s="3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V365" s="25"/>
      <c r="FW365" s="25"/>
      <c r="FX365" s="25"/>
      <c r="FY365" s="26"/>
    </row>
    <row r="366" spans="1:181" x14ac:dyDescent="0.25">
      <c r="A366" s="28"/>
      <c r="B366" s="30"/>
      <c r="C366" s="3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V366" s="25"/>
      <c r="FW366" s="25"/>
      <c r="FX366" s="25"/>
      <c r="FY366" s="26"/>
    </row>
    <row r="367" spans="1:181" x14ac:dyDescent="0.25">
      <c r="A367" s="28"/>
      <c r="B367" s="30"/>
      <c r="C367" s="3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V367" s="25"/>
      <c r="FW367" s="25"/>
      <c r="FX367" s="25"/>
      <c r="FY367" s="26"/>
    </row>
    <row r="368" spans="1:181" x14ac:dyDescent="0.25">
      <c r="A368" s="28"/>
      <c r="B368" s="30"/>
      <c r="C368" s="3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V368" s="25"/>
      <c r="FW368" s="25"/>
      <c r="FX368" s="25"/>
      <c r="FY368" s="26"/>
    </row>
    <row r="369" spans="1:181" x14ac:dyDescent="0.25">
      <c r="A369" s="28"/>
      <c r="B369" s="30"/>
      <c r="C369" s="3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V369" s="25"/>
      <c r="FW369" s="25"/>
      <c r="FX369" s="25"/>
      <c r="FY369" s="26"/>
    </row>
    <row r="370" spans="1:181" x14ac:dyDescent="0.25">
      <c r="A370" s="28"/>
      <c r="B370" s="30"/>
      <c r="C370" s="3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V370" s="25"/>
      <c r="FW370" s="25"/>
      <c r="FX370" s="25"/>
      <c r="FY370" s="26"/>
    </row>
    <row r="371" spans="1:181" x14ac:dyDescent="0.25">
      <c r="A371" s="28"/>
      <c r="B371" s="30"/>
      <c r="C371" s="3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V371" s="25"/>
      <c r="FW371" s="25"/>
      <c r="FX371" s="25"/>
      <c r="FY371" s="26"/>
    </row>
    <row r="372" spans="1:181" x14ac:dyDescent="0.25">
      <c r="A372" s="28"/>
      <c r="B372" s="30"/>
      <c r="C372" s="3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V372" s="25"/>
      <c r="FW372" s="25"/>
      <c r="FX372" s="25"/>
      <c r="FY372" s="26"/>
    </row>
    <row r="373" spans="1:181" x14ac:dyDescent="0.25">
      <c r="A373" s="28"/>
      <c r="B373" s="30"/>
      <c r="C373" s="3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V373" s="25"/>
      <c r="FW373" s="25"/>
      <c r="FX373" s="25"/>
      <c r="FY373" s="26"/>
    </row>
    <row r="374" spans="1:181" x14ac:dyDescent="0.25">
      <c r="A374" s="28"/>
      <c r="B374" s="30"/>
      <c r="C374" s="3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V374" s="25"/>
      <c r="FW374" s="25"/>
      <c r="FX374" s="25"/>
      <c r="FY374" s="26"/>
    </row>
    <row r="375" spans="1:181" x14ac:dyDescent="0.25">
      <c r="A375" s="28"/>
      <c r="B375" s="30"/>
      <c r="C375" s="3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V375" s="25"/>
      <c r="FW375" s="25"/>
      <c r="FX375" s="25"/>
      <c r="FY375" s="26"/>
    </row>
    <row r="376" spans="1:181" x14ac:dyDescent="0.25">
      <c r="A376" s="28"/>
      <c r="B376" s="30"/>
      <c r="C376" s="3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V376" s="25"/>
      <c r="FW376" s="25"/>
      <c r="FX376" s="25"/>
      <c r="FY376" s="26"/>
    </row>
    <row r="377" spans="1:181" x14ac:dyDescent="0.25">
      <c r="A377" s="28"/>
      <c r="B377" s="30"/>
      <c r="C377" s="3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V377" s="25"/>
      <c r="FW377" s="25"/>
      <c r="FX377" s="25"/>
      <c r="FY377" s="26"/>
    </row>
    <row r="378" spans="1:181" x14ac:dyDescent="0.25">
      <c r="A378" s="28"/>
      <c r="B378" s="30"/>
      <c r="C378" s="3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V378" s="25"/>
      <c r="FW378" s="25"/>
      <c r="FX378" s="25"/>
      <c r="FY378" s="26"/>
    </row>
    <row r="379" spans="1:181" x14ac:dyDescent="0.25">
      <c r="A379" s="28"/>
      <c r="B379" s="30"/>
      <c r="C379" s="3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V379" s="25"/>
      <c r="FW379" s="25"/>
      <c r="FX379" s="25"/>
      <c r="FY379" s="26"/>
    </row>
    <row r="380" spans="1:181" x14ac:dyDescent="0.25">
      <c r="A380" s="28"/>
      <c r="B380" s="30"/>
      <c r="C380" s="3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V380" s="25"/>
      <c r="FW380" s="25"/>
      <c r="FX380" s="25"/>
      <c r="FY380" s="26"/>
    </row>
    <row r="381" spans="1:181" x14ac:dyDescent="0.25">
      <c r="A381" s="28"/>
      <c r="B381" s="30"/>
      <c r="C381" s="3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V381" s="25"/>
      <c r="FW381" s="25"/>
      <c r="FX381" s="25"/>
      <c r="FY381" s="26"/>
    </row>
    <row r="382" spans="1:181" x14ac:dyDescent="0.25">
      <c r="A382" s="28"/>
      <c r="B382" s="30"/>
      <c r="C382" s="3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V382" s="25"/>
      <c r="FW382" s="25"/>
      <c r="FX382" s="25"/>
      <c r="FY382" s="26"/>
    </row>
    <row r="383" spans="1:181" x14ac:dyDescent="0.25">
      <c r="A383" s="28"/>
      <c r="B383" s="30"/>
      <c r="C383" s="3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V383" s="25"/>
      <c r="FW383" s="25"/>
      <c r="FX383" s="25"/>
      <c r="FY383" s="26"/>
    </row>
    <row r="384" spans="1:181" x14ac:dyDescent="0.25">
      <c r="A384" s="28"/>
      <c r="B384" s="30"/>
      <c r="C384" s="3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V384" s="25"/>
      <c r="FW384" s="25"/>
      <c r="FX384" s="25"/>
      <c r="FY384" s="26"/>
    </row>
    <row r="385" spans="1:181" x14ac:dyDescent="0.25">
      <c r="A385" s="28"/>
      <c r="B385" s="30"/>
      <c r="C385" s="3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V385" s="25"/>
      <c r="FW385" s="25"/>
      <c r="FX385" s="25"/>
      <c r="FY385" s="26"/>
    </row>
    <row r="386" spans="1:181" x14ac:dyDescent="0.25">
      <c r="A386" s="28"/>
      <c r="B386" s="30"/>
      <c r="C386" s="3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V386" s="25"/>
      <c r="FW386" s="25"/>
      <c r="FX386" s="25"/>
      <c r="FY386" s="26"/>
    </row>
    <row r="387" spans="1:181" x14ac:dyDescent="0.25">
      <c r="A387" s="28"/>
      <c r="B387" s="30"/>
      <c r="C387" s="3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V387" s="25"/>
      <c r="FW387" s="25"/>
      <c r="FX387" s="25"/>
      <c r="FY387" s="26"/>
    </row>
    <row r="388" spans="1:181" x14ac:dyDescent="0.25">
      <c r="A388" s="28"/>
      <c r="B388" s="30"/>
      <c r="C388" s="3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V388" s="25"/>
      <c r="FW388" s="25"/>
      <c r="FX388" s="25"/>
      <c r="FY388" s="26"/>
    </row>
    <row r="389" spans="1:181" x14ac:dyDescent="0.25">
      <c r="A389" s="28"/>
      <c r="B389" s="30"/>
      <c r="C389" s="3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V389" s="25"/>
      <c r="FW389" s="25"/>
      <c r="FX389" s="25"/>
      <c r="FY389" s="26"/>
    </row>
    <row r="390" spans="1:181" x14ac:dyDescent="0.25">
      <c r="A390" s="28"/>
      <c r="B390" s="30"/>
      <c r="C390" s="3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V390" s="25"/>
      <c r="FW390" s="25"/>
      <c r="FX390" s="25"/>
      <c r="FY390" s="26"/>
    </row>
    <row r="391" spans="1:181" x14ac:dyDescent="0.25">
      <c r="A391" s="28"/>
      <c r="B391" s="30"/>
      <c r="C391" s="3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V391" s="25"/>
      <c r="FW391" s="25"/>
      <c r="FX391" s="25"/>
      <c r="FY391" s="26"/>
    </row>
    <row r="392" spans="1:181" x14ac:dyDescent="0.25">
      <c r="A392" s="28"/>
      <c r="B392" s="30"/>
      <c r="C392" s="3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V392" s="25"/>
      <c r="FW392" s="25"/>
      <c r="FX392" s="25"/>
      <c r="FY392" s="26"/>
    </row>
    <row r="393" spans="1:181" x14ac:dyDescent="0.25">
      <c r="A393" s="28"/>
      <c r="B393" s="30"/>
      <c r="C393" s="3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V393" s="25"/>
      <c r="FW393" s="25"/>
      <c r="FX393" s="25"/>
      <c r="FY393" s="26"/>
    </row>
    <row r="394" spans="1:181" x14ac:dyDescent="0.25">
      <c r="A394" s="28"/>
      <c r="B394" s="30"/>
      <c r="C394" s="3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V394" s="25"/>
      <c r="FW394" s="25"/>
      <c r="FX394" s="25"/>
      <c r="FY394" s="26"/>
    </row>
    <row r="395" spans="1:181" x14ac:dyDescent="0.25">
      <c r="A395" s="28"/>
      <c r="B395" s="30"/>
      <c r="C395" s="3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V395" s="25"/>
      <c r="FW395" s="25"/>
      <c r="FX395" s="25"/>
      <c r="FY395" s="26"/>
    </row>
    <row r="396" spans="1:181" x14ac:dyDescent="0.25">
      <c r="A396" s="28"/>
      <c r="B396" s="30"/>
      <c r="C396" s="3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V396" s="25"/>
      <c r="FW396" s="25"/>
      <c r="FX396" s="25"/>
      <c r="FY396" s="26"/>
    </row>
    <row r="397" spans="1:181" x14ac:dyDescent="0.25">
      <c r="A397" s="28"/>
      <c r="B397" s="30"/>
      <c r="C397" s="3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V397" s="25"/>
      <c r="FW397" s="25"/>
      <c r="FX397" s="25"/>
      <c r="FY397" s="26"/>
    </row>
    <row r="398" spans="1:181" x14ac:dyDescent="0.25">
      <c r="A398" s="28"/>
      <c r="B398" s="30"/>
      <c r="C398" s="3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V398" s="25"/>
      <c r="FW398" s="25"/>
      <c r="FX398" s="25"/>
      <c r="FY398" s="26"/>
    </row>
    <row r="399" spans="1:181" x14ac:dyDescent="0.25">
      <c r="A399" s="28"/>
      <c r="B399" s="30"/>
      <c r="C399" s="3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V399" s="25"/>
      <c r="FW399" s="25"/>
      <c r="FX399" s="25"/>
      <c r="FY399" s="26"/>
    </row>
    <row r="400" spans="1:181" x14ac:dyDescent="0.25">
      <c r="A400" s="28"/>
      <c r="B400" s="30"/>
      <c r="C400" s="3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V400" s="25"/>
      <c r="FW400" s="25"/>
      <c r="FX400" s="25"/>
      <c r="FY400" s="26"/>
    </row>
    <row r="401" spans="1:181" x14ac:dyDescent="0.25">
      <c r="A401" s="28"/>
      <c r="B401" s="30"/>
      <c r="C401" s="3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V401" s="25"/>
      <c r="FW401" s="25"/>
      <c r="FX401" s="25"/>
      <c r="FY401" s="26"/>
    </row>
    <row r="402" spans="1:181" x14ac:dyDescent="0.25">
      <c r="A402" s="28"/>
      <c r="B402" s="30"/>
      <c r="C402" s="3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V402" s="25"/>
      <c r="FW402" s="25"/>
      <c r="FX402" s="25"/>
      <c r="FY402" s="26"/>
    </row>
    <row r="403" spans="1:181" x14ac:dyDescent="0.25">
      <c r="A403" s="28"/>
      <c r="B403" s="30"/>
      <c r="C403" s="3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V403" s="25"/>
      <c r="FW403" s="25"/>
      <c r="FX403" s="25"/>
      <c r="FY403" s="26"/>
    </row>
    <row r="404" spans="1:181" x14ac:dyDescent="0.25">
      <c r="A404" s="28"/>
      <c r="B404" s="30"/>
      <c r="C404" s="3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V404" s="25"/>
      <c r="FW404" s="25"/>
      <c r="FX404" s="25"/>
      <c r="FY404" s="26"/>
    </row>
    <row r="405" spans="1:181" x14ac:dyDescent="0.25">
      <c r="A405" s="28"/>
      <c r="B405" s="30"/>
      <c r="C405" s="3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V405" s="25"/>
      <c r="FW405" s="25"/>
      <c r="FX405" s="25"/>
      <c r="FY405" s="26"/>
    </row>
    <row r="406" spans="1:181" x14ac:dyDescent="0.25">
      <c r="A406" s="28"/>
      <c r="B406" s="30"/>
      <c r="C406" s="3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V406" s="25"/>
      <c r="FW406" s="25"/>
      <c r="FX406" s="25"/>
      <c r="FY406" s="26"/>
    </row>
    <row r="407" spans="1:181" x14ac:dyDescent="0.25">
      <c r="A407" s="28"/>
      <c r="B407" s="30"/>
      <c r="C407" s="3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V407" s="25"/>
      <c r="FW407" s="25"/>
      <c r="FX407" s="25"/>
      <c r="FY407" s="26"/>
    </row>
    <row r="408" spans="1:181" x14ac:dyDescent="0.25">
      <c r="A408" s="28"/>
      <c r="B408" s="30"/>
      <c r="C408" s="3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V408" s="25"/>
      <c r="FW408" s="25"/>
      <c r="FX408" s="25"/>
      <c r="FY408" s="26"/>
    </row>
    <row r="409" spans="1:181" x14ac:dyDescent="0.25">
      <c r="A409" s="28"/>
      <c r="B409" s="30"/>
      <c r="C409" s="3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V409" s="25"/>
      <c r="FW409" s="25"/>
      <c r="FX409" s="25"/>
      <c r="FY409" s="26"/>
    </row>
    <row r="410" spans="1:181" x14ac:dyDescent="0.25">
      <c r="A410" s="28"/>
      <c r="B410" s="30"/>
      <c r="C410" s="3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V410" s="25"/>
      <c r="FW410" s="25"/>
      <c r="FX410" s="25"/>
      <c r="FY410" s="26"/>
    </row>
    <row r="411" spans="1:181" x14ac:dyDescent="0.25">
      <c r="A411" s="28"/>
      <c r="B411" s="30"/>
      <c r="C411" s="3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V411" s="25"/>
      <c r="FW411" s="25"/>
      <c r="FX411" s="25"/>
      <c r="FY411" s="26"/>
    </row>
    <row r="412" spans="1:181" x14ac:dyDescent="0.25">
      <c r="A412" s="28"/>
      <c r="B412" s="30"/>
      <c r="C412" s="3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V412" s="25"/>
      <c r="FW412" s="25"/>
      <c r="FX412" s="25"/>
      <c r="FY412" s="26"/>
    </row>
    <row r="413" spans="1:181" x14ac:dyDescent="0.25">
      <c r="A413" s="28"/>
      <c r="B413" s="30"/>
      <c r="C413" s="3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V413" s="25"/>
      <c r="FW413" s="25"/>
      <c r="FX413" s="25"/>
      <c r="FY413" s="26"/>
    </row>
    <row r="414" spans="1:181" x14ac:dyDescent="0.25">
      <c r="A414" s="28"/>
      <c r="B414" s="30"/>
      <c r="C414" s="3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V414" s="25"/>
      <c r="FW414" s="25"/>
      <c r="FX414" s="25"/>
      <c r="FY414" s="26"/>
    </row>
    <row r="415" spans="1:181" x14ac:dyDescent="0.25">
      <c r="A415" s="28"/>
      <c r="B415" s="30"/>
      <c r="C415" s="3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V415" s="25"/>
      <c r="FW415" s="25"/>
      <c r="FX415" s="25"/>
      <c r="FY415" s="26"/>
    </row>
    <row r="416" spans="1:181" x14ac:dyDescent="0.25">
      <c r="A416" s="28"/>
      <c r="B416" s="30"/>
      <c r="C416" s="3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V416" s="25"/>
      <c r="FW416" s="25"/>
      <c r="FX416" s="25"/>
      <c r="FY416" s="26"/>
    </row>
    <row r="417" spans="1:181" x14ac:dyDescent="0.25">
      <c r="A417" s="28"/>
      <c r="B417" s="30"/>
      <c r="C417" s="3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V417" s="25"/>
      <c r="FW417" s="25"/>
      <c r="FX417" s="25"/>
      <c r="FY417" s="26"/>
    </row>
    <row r="418" spans="1:181" x14ac:dyDescent="0.25">
      <c r="A418" s="28"/>
      <c r="B418" s="30"/>
      <c r="C418" s="3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V418" s="25"/>
      <c r="FW418" s="25"/>
      <c r="FX418" s="25"/>
      <c r="FY418" s="26"/>
    </row>
    <row r="419" spans="1:181" x14ac:dyDescent="0.25">
      <c r="A419" s="28"/>
      <c r="B419" s="30"/>
      <c r="C419" s="3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V419" s="25"/>
      <c r="FW419" s="25"/>
      <c r="FX419" s="25"/>
      <c r="FY419" s="26"/>
    </row>
    <row r="420" spans="1:181" x14ac:dyDescent="0.25">
      <c r="A420" s="28"/>
      <c r="B420" s="30"/>
      <c r="C420" s="3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V420" s="25"/>
      <c r="FW420" s="25"/>
      <c r="FX420" s="25"/>
      <c r="FY420" s="26"/>
    </row>
    <row r="421" spans="1:181" x14ac:dyDescent="0.25">
      <c r="A421" s="28"/>
      <c r="B421" s="30"/>
      <c r="C421" s="3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V421" s="25"/>
      <c r="FW421" s="25"/>
      <c r="FX421" s="25"/>
      <c r="FY421" s="26"/>
    </row>
    <row r="422" spans="1:181" x14ac:dyDescent="0.25">
      <c r="A422" s="28"/>
      <c r="B422" s="30"/>
      <c r="C422" s="3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V422" s="25"/>
      <c r="FW422" s="25"/>
      <c r="FX422" s="25"/>
      <c r="FY422" s="26"/>
    </row>
    <row r="423" spans="1:181" x14ac:dyDescent="0.25">
      <c r="A423" s="28"/>
      <c r="B423" s="30"/>
      <c r="C423" s="3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V423" s="25"/>
      <c r="FW423" s="25"/>
      <c r="FX423" s="25"/>
      <c r="FY423" s="26"/>
    </row>
    <row r="424" spans="1:181" x14ac:dyDescent="0.25">
      <c r="A424" s="28"/>
      <c r="B424" s="30"/>
      <c r="C424" s="3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V424" s="25"/>
      <c r="FW424" s="25"/>
      <c r="FX424" s="25"/>
      <c r="FY424" s="26"/>
    </row>
    <row r="425" spans="1:181" x14ac:dyDescent="0.25">
      <c r="A425" s="28"/>
      <c r="B425" s="30"/>
      <c r="C425" s="3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V425" s="25"/>
      <c r="FW425" s="25"/>
      <c r="FX425" s="25"/>
      <c r="FY425" s="26"/>
    </row>
    <row r="426" spans="1:181" x14ac:dyDescent="0.25">
      <c r="A426" s="28"/>
      <c r="B426" s="30"/>
      <c r="C426" s="3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V426" s="25"/>
      <c r="FW426" s="25"/>
      <c r="FX426" s="25"/>
      <c r="FY426" s="26"/>
    </row>
    <row r="427" spans="1:181" x14ac:dyDescent="0.25">
      <c r="A427" s="28"/>
      <c r="B427" s="30"/>
      <c r="C427" s="3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V427" s="25"/>
      <c r="FW427" s="25"/>
      <c r="FX427" s="25"/>
      <c r="FY427" s="26"/>
    </row>
    <row r="428" spans="1:181" x14ac:dyDescent="0.25">
      <c r="A428" s="28"/>
      <c r="B428" s="30"/>
      <c r="C428" s="3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V428" s="25"/>
      <c r="FW428" s="25"/>
      <c r="FX428" s="25"/>
      <c r="FY428" s="26"/>
    </row>
    <row r="429" spans="1:181" x14ac:dyDescent="0.25">
      <c r="A429" s="28"/>
      <c r="B429" s="30"/>
      <c r="C429" s="3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V429" s="25"/>
      <c r="FW429" s="25"/>
      <c r="FX429" s="25"/>
      <c r="FY429" s="26"/>
    </row>
    <row r="430" spans="1:181" x14ac:dyDescent="0.25">
      <c r="A430" s="28"/>
      <c r="B430" s="30"/>
      <c r="C430" s="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V430" s="25"/>
      <c r="FW430" s="25"/>
      <c r="FX430" s="25"/>
      <c r="FY430" s="26"/>
    </row>
    <row r="431" spans="1:181" x14ac:dyDescent="0.25">
      <c r="A431" s="28"/>
      <c r="B431" s="30"/>
      <c r="C431" s="3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V431" s="25"/>
      <c r="FW431" s="25"/>
      <c r="FX431" s="25"/>
      <c r="FY431" s="26"/>
    </row>
    <row r="432" spans="1:181" x14ac:dyDescent="0.25">
      <c r="A432" s="28"/>
      <c r="B432" s="30"/>
      <c r="C432" s="3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V432" s="25"/>
      <c r="FW432" s="25"/>
      <c r="FX432" s="25"/>
      <c r="FY432" s="26"/>
    </row>
    <row r="433" spans="1:181" x14ac:dyDescent="0.25">
      <c r="A433" s="28"/>
      <c r="B433" s="30"/>
      <c r="C433" s="3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V433" s="25"/>
      <c r="FW433" s="25"/>
      <c r="FX433" s="25"/>
      <c r="FY433" s="26"/>
    </row>
    <row r="434" spans="1:181" x14ac:dyDescent="0.25">
      <c r="A434" s="28"/>
      <c r="B434" s="30"/>
      <c r="C434" s="3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V434" s="25"/>
      <c r="FW434" s="25"/>
      <c r="FX434" s="25"/>
      <c r="FY434" s="26"/>
    </row>
    <row r="435" spans="1:181" x14ac:dyDescent="0.25">
      <c r="A435" s="28"/>
      <c r="B435" s="30"/>
      <c r="C435" s="3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V435" s="25"/>
      <c r="FW435" s="25"/>
      <c r="FX435" s="25"/>
      <c r="FY435" s="26"/>
    </row>
    <row r="436" spans="1:181" x14ac:dyDescent="0.25">
      <c r="A436" s="28"/>
      <c r="B436" s="30"/>
      <c r="C436" s="3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V436" s="25"/>
      <c r="FW436" s="25"/>
      <c r="FX436" s="25"/>
      <c r="FY436" s="26"/>
    </row>
    <row r="437" spans="1:181" x14ac:dyDescent="0.25">
      <c r="A437" s="28"/>
      <c r="B437" s="30"/>
      <c r="C437" s="3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V437" s="25"/>
      <c r="FW437" s="25"/>
      <c r="FX437" s="25"/>
      <c r="FY437" s="26"/>
    </row>
    <row r="438" spans="1:181" x14ac:dyDescent="0.25">
      <c r="A438" s="28"/>
      <c r="B438" s="30"/>
      <c r="C438" s="3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V438" s="25"/>
      <c r="FW438" s="25"/>
      <c r="FX438" s="25"/>
      <c r="FY438" s="26"/>
    </row>
    <row r="439" spans="1:181" x14ac:dyDescent="0.25">
      <c r="A439" s="28"/>
      <c r="B439" s="30"/>
      <c r="C439" s="3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V439" s="25"/>
      <c r="FW439" s="25"/>
      <c r="FX439" s="25"/>
      <c r="FY439" s="26"/>
    </row>
    <row r="440" spans="1:181" x14ac:dyDescent="0.25">
      <c r="A440" s="28"/>
      <c r="B440" s="30"/>
      <c r="C440" s="3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V440" s="25"/>
      <c r="FW440" s="25"/>
      <c r="FX440" s="25"/>
      <c r="FY440" s="26"/>
    </row>
    <row r="441" spans="1:181" x14ac:dyDescent="0.25">
      <c r="A441" s="28"/>
      <c r="B441" s="30"/>
      <c r="C441" s="3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V441" s="25"/>
      <c r="FW441" s="25"/>
      <c r="FX441" s="25"/>
      <c r="FY441" s="26"/>
    </row>
    <row r="442" spans="1:181" x14ac:dyDescent="0.25">
      <c r="A442" s="28"/>
      <c r="B442" s="30"/>
      <c r="C442" s="3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V442" s="25"/>
      <c r="FW442" s="25"/>
      <c r="FX442" s="25"/>
      <c r="FY442" s="26"/>
    </row>
    <row r="443" spans="1:181" x14ac:dyDescent="0.25">
      <c r="A443" s="28"/>
      <c r="B443" s="30"/>
      <c r="C443" s="3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V443" s="25"/>
      <c r="FW443" s="25"/>
      <c r="FX443" s="25"/>
      <c r="FY443" s="26"/>
    </row>
    <row r="444" spans="1:181" x14ac:dyDescent="0.25">
      <c r="A444" s="28"/>
      <c r="B444" s="30"/>
      <c r="C444" s="3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V444" s="25"/>
      <c r="FW444" s="25"/>
      <c r="FX444" s="25"/>
      <c r="FY444" s="26"/>
    </row>
    <row r="445" spans="1:181" x14ac:dyDescent="0.25">
      <c r="A445" s="28"/>
      <c r="B445" s="30"/>
      <c r="C445" s="3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V445" s="25"/>
      <c r="FW445" s="25"/>
      <c r="FX445" s="25"/>
      <c r="FY445" s="26"/>
    </row>
    <row r="446" spans="1:181" x14ac:dyDescent="0.25">
      <c r="A446" s="28"/>
      <c r="B446" s="30"/>
      <c r="C446" s="3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V446" s="25"/>
      <c r="FW446" s="25"/>
      <c r="FX446" s="25"/>
      <c r="FY446" s="26"/>
    </row>
    <row r="447" spans="1:181" x14ac:dyDescent="0.25">
      <c r="A447" s="28"/>
      <c r="B447" s="30"/>
      <c r="C447" s="3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V447" s="25"/>
      <c r="FW447" s="25"/>
      <c r="FX447" s="25"/>
      <c r="FY447" s="26"/>
    </row>
    <row r="448" spans="1:181" x14ac:dyDescent="0.25">
      <c r="A448" s="28"/>
      <c r="B448" s="30"/>
      <c r="C448" s="3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V448" s="25"/>
      <c r="FW448" s="25"/>
      <c r="FX448" s="25"/>
      <c r="FY448" s="26"/>
    </row>
    <row r="449" spans="1:181" x14ac:dyDescent="0.25">
      <c r="A449" s="28"/>
      <c r="B449" s="30"/>
      <c r="C449" s="3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V449" s="25"/>
      <c r="FW449" s="25"/>
      <c r="FX449" s="25"/>
      <c r="FY449" s="26"/>
    </row>
    <row r="450" spans="1:181" x14ac:dyDescent="0.25">
      <c r="A450" s="28"/>
      <c r="B450" s="30"/>
      <c r="C450" s="3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V450" s="25"/>
      <c r="FW450" s="25"/>
      <c r="FX450" s="25"/>
      <c r="FY450" s="26"/>
    </row>
    <row r="451" spans="1:181" x14ac:dyDescent="0.25">
      <c r="A451" s="28"/>
      <c r="B451" s="30"/>
      <c r="C451" s="3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V451" s="25"/>
      <c r="FW451" s="25"/>
      <c r="FX451" s="25"/>
      <c r="FY451" s="26"/>
    </row>
    <row r="452" spans="1:181" x14ac:dyDescent="0.25">
      <c r="A452" s="28"/>
      <c r="B452" s="30"/>
      <c r="C452" s="3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V452" s="25"/>
      <c r="FW452" s="25"/>
      <c r="FX452" s="25"/>
      <c r="FY452" s="26"/>
    </row>
    <row r="453" spans="1:181" x14ac:dyDescent="0.25">
      <c r="A453" s="28"/>
      <c r="B453" s="30"/>
      <c r="C453" s="3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V453" s="25"/>
      <c r="FW453" s="25"/>
      <c r="FX453" s="25"/>
      <c r="FY453" s="26"/>
    </row>
    <row r="454" spans="1:181" x14ac:dyDescent="0.25">
      <c r="A454" s="28"/>
      <c r="B454" s="30"/>
      <c r="C454" s="3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V454" s="25"/>
      <c r="FW454" s="25"/>
      <c r="FX454" s="25"/>
      <c r="FY454" s="26"/>
    </row>
    <row r="455" spans="1:181" x14ac:dyDescent="0.25">
      <c r="A455" s="28"/>
      <c r="B455" s="30"/>
      <c r="C455" s="3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V455" s="25"/>
      <c r="FW455" s="25"/>
      <c r="FX455" s="25"/>
      <c r="FY455" s="26"/>
    </row>
    <row r="456" spans="1:181" x14ac:dyDescent="0.25">
      <c r="A456" s="28"/>
      <c r="B456" s="30"/>
      <c r="C456" s="3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V456" s="25"/>
      <c r="FW456" s="25"/>
      <c r="FX456" s="25"/>
      <c r="FY456" s="26"/>
    </row>
    <row r="457" spans="1:181" x14ac:dyDescent="0.25">
      <c r="A457" s="28"/>
      <c r="B457" s="30"/>
      <c r="C457" s="3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V457" s="25"/>
      <c r="FW457" s="25"/>
      <c r="FX457" s="25"/>
      <c r="FY457" s="26"/>
    </row>
    <row r="458" spans="1:181" x14ac:dyDescent="0.25">
      <c r="A458" s="28"/>
      <c r="B458" s="30"/>
      <c r="C458" s="3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V458" s="25"/>
      <c r="FW458" s="25"/>
      <c r="FX458" s="25"/>
      <c r="FY458" s="26"/>
    </row>
    <row r="459" spans="1:181" x14ac:dyDescent="0.25">
      <c r="A459" s="28"/>
      <c r="B459" s="30"/>
      <c r="C459" s="3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V459" s="25"/>
      <c r="FW459" s="25"/>
      <c r="FX459" s="25"/>
      <c r="FY459" s="26"/>
    </row>
    <row r="460" spans="1:181" x14ac:dyDescent="0.25">
      <c r="A460" s="28"/>
      <c r="B460" s="30"/>
      <c r="C460" s="3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V460" s="25"/>
      <c r="FW460" s="25"/>
      <c r="FX460" s="25"/>
      <c r="FY460" s="26"/>
    </row>
    <row r="461" spans="1:181" x14ac:dyDescent="0.25">
      <c r="A461" s="28"/>
      <c r="B461" s="30"/>
      <c r="C461" s="3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V461" s="25"/>
      <c r="FW461" s="25"/>
      <c r="FX461" s="25"/>
      <c r="FY461" s="26"/>
    </row>
    <row r="462" spans="1:181" x14ac:dyDescent="0.25">
      <c r="A462" s="28"/>
      <c r="B462" s="30"/>
      <c r="C462" s="3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V462" s="25"/>
      <c r="FW462" s="25"/>
      <c r="FX462" s="25"/>
      <c r="FY462" s="26"/>
    </row>
    <row r="463" spans="1:181" x14ac:dyDescent="0.25">
      <c r="A463" s="28"/>
      <c r="B463" s="30"/>
      <c r="C463" s="3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V463" s="25"/>
      <c r="FW463" s="25"/>
      <c r="FX463" s="25"/>
      <c r="FY463" s="26"/>
    </row>
    <row r="464" spans="1:181" x14ac:dyDescent="0.25">
      <c r="A464" s="28"/>
      <c r="B464" s="30"/>
      <c r="C464" s="3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V464" s="25"/>
      <c r="FW464" s="25"/>
      <c r="FX464" s="25"/>
      <c r="FY464" s="26"/>
    </row>
    <row r="465" spans="1:181" x14ac:dyDescent="0.25">
      <c r="A465" s="28"/>
      <c r="B465" s="30"/>
      <c r="C465" s="3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V465" s="25"/>
      <c r="FW465" s="25"/>
      <c r="FX465" s="25"/>
      <c r="FY465" s="26"/>
    </row>
    <row r="466" spans="1:181" x14ac:dyDescent="0.25">
      <c r="A466" s="28"/>
      <c r="B466" s="30"/>
      <c r="C466" s="3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V466" s="25"/>
      <c r="FW466" s="25"/>
      <c r="FX466" s="25"/>
      <c r="FY466" s="26"/>
    </row>
    <row r="467" spans="1:181" x14ac:dyDescent="0.25">
      <c r="A467" s="28"/>
      <c r="B467" s="30"/>
      <c r="C467" s="3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V467" s="25"/>
      <c r="FW467" s="25"/>
      <c r="FX467" s="25"/>
      <c r="FY467" s="26"/>
    </row>
    <row r="468" spans="1:181" x14ac:dyDescent="0.25">
      <c r="A468" s="28"/>
      <c r="B468" s="30"/>
      <c r="C468" s="3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V468" s="25"/>
      <c r="FW468" s="25"/>
      <c r="FX468" s="25"/>
      <c r="FY468" s="26"/>
    </row>
    <row r="469" spans="1:181" x14ac:dyDescent="0.25">
      <c r="A469" s="28"/>
      <c r="B469" s="30"/>
      <c r="C469" s="3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V469" s="25"/>
      <c r="FW469" s="25"/>
      <c r="FX469" s="25"/>
      <c r="FY469" s="26"/>
    </row>
    <row r="470" spans="1:181" x14ac:dyDescent="0.25">
      <c r="A470" s="28"/>
      <c r="B470" s="30"/>
      <c r="C470" s="3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V470" s="25"/>
      <c r="FW470" s="25"/>
      <c r="FX470" s="25"/>
      <c r="FY470" s="26"/>
    </row>
    <row r="471" spans="1:181" x14ac:dyDescent="0.25">
      <c r="A471" s="28"/>
      <c r="B471" s="30"/>
      <c r="C471" s="3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V471" s="25"/>
      <c r="FW471" s="25"/>
      <c r="FX471" s="25"/>
      <c r="FY471" s="26"/>
    </row>
    <row r="472" spans="1:181" x14ac:dyDescent="0.25">
      <c r="A472" s="28"/>
      <c r="B472" s="30"/>
      <c r="C472" s="3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V472" s="25"/>
      <c r="FW472" s="25"/>
      <c r="FX472" s="25"/>
      <c r="FY472" s="26"/>
    </row>
    <row r="473" spans="1:181" x14ac:dyDescent="0.25">
      <c r="A473" s="28"/>
      <c r="B473" s="30"/>
      <c r="C473" s="3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V473" s="25"/>
      <c r="FW473" s="25"/>
      <c r="FX473" s="25"/>
      <c r="FY473" s="26"/>
    </row>
    <row r="474" spans="1:181" x14ac:dyDescent="0.25">
      <c r="A474" s="28"/>
      <c r="B474" s="30"/>
      <c r="C474" s="3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V474" s="25"/>
      <c r="FW474" s="25"/>
      <c r="FX474" s="25"/>
      <c r="FY474" s="26"/>
    </row>
    <row r="475" spans="1:181" x14ac:dyDescent="0.25">
      <c r="A475" s="28"/>
      <c r="B475" s="30"/>
      <c r="C475" s="3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V475" s="25"/>
      <c r="FW475" s="25"/>
      <c r="FX475" s="25"/>
      <c r="FY475" s="26"/>
    </row>
    <row r="476" spans="1:181" x14ac:dyDescent="0.25">
      <c r="A476" s="28"/>
      <c r="B476" s="30"/>
      <c r="C476" s="3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V476" s="25"/>
      <c r="FW476" s="25"/>
      <c r="FX476" s="25"/>
      <c r="FY476" s="26"/>
    </row>
    <row r="477" spans="1:181" x14ac:dyDescent="0.25">
      <c r="A477" s="28"/>
      <c r="B477" s="30"/>
      <c r="C477" s="3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V477" s="25"/>
      <c r="FW477" s="25"/>
      <c r="FX477" s="25"/>
      <c r="FY477" s="26"/>
    </row>
    <row r="478" spans="1:181" x14ac:dyDescent="0.25">
      <c r="A478" s="28"/>
      <c r="B478" s="30"/>
      <c r="C478" s="3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V478" s="25"/>
      <c r="FW478" s="25"/>
      <c r="FX478" s="25"/>
      <c r="FY478" s="26"/>
    </row>
    <row r="479" spans="1:181" x14ac:dyDescent="0.25">
      <c r="A479" s="28"/>
      <c r="B479" s="30"/>
      <c r="C479" s="3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V479" s="25"/>
      <c r="FW479" s="25"/>
      <c r="FX479" s="25"/>
      <c r="FY479" s="26"/>
    </row>
    <row r="480" spans="1:181" x14ac:dyDescent="0.25">
      <c r="A480" s="28"/>
      <c r="B480" s="30"/>
      <c r="C480" s="3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V480" s="25"/>
      <c r="FW480" s="25"/>
      <c r="FX480" s="25"/>
      <c r="FY480" s="26"/>
    </row>
    <row r="481" spans="1:181" x14ac:dyDescent="0.25">
      <c r="A481" s="28"/>
      <c r="B481" s="30"/>
      <c r="C481" s="3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V481" s="25"/>
      <c r="FW481" s="25"/>
      <c r="FX481" s="25"/>
      <c r="FY481" s="26"/>
    </row>
    <row r="482" spans="1:181" x14ac:dyDescent="0.25">
      <c r="A482" s="28"/>
      <c r="B482" s="30"/>
      <c r="C482" s="3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V482" s="25"/>
      <c r="FW482" s="25"/>
      <c r="FX482" s="25"/>
      <c r="FY482" s="26"/>
    </row>
    <row r="483" spans="1:181" x14ac:dyDescent="0.25">
      <c r="A483" s="28"/>
      <c r="B483" s="30"/>
      <c r="C483" s="3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V483" s="25"/>
      <c r="FW483" s="25"/>
      <c r="FX483" s="25"/>
      <c r="FY483" s="26"/>
    </row>
    <row r="484" spans="1:181" x14ac:dyDescent="0.25">
      <c r="A484" s="28"/>
      <c r="B484" s="30"/>
      <c r="C484" s="3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V484" s="25"/>
      <c r="FW484" s="25"/>
      <c r="FX484" s="25"/>
      <c r="FY484" s="26"/>
    </row>
    <row r="485" spans="1:181" x14ac:dyDescent="0.25">
      <c r="A485" s="28"/>
      <c r="B485" s="30"/>
      <c r="C485" s="3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V485" s="25"/>
      <c r="FW485" s="25"/>
      <c r="FX485" s="25"/>
      <c r="FY485" s="26"/>
    </row>
    <row r="486" spans="1:181" x14ac:dyDescent="0.25">
      <c r="A486" s="28"/>
      <c r="B486" s="30"/>
      <c r="C486" s="3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V486" s="25"/>
      <c r="FW486" s="25"/>
      <c r="FX486" s="25"/>
      <c r="FY486" s="26"/>
    </row>
    <row r="487" spans="1:181" x14ac:dyDescent="0.25">
      <c r="A487" s="28"/>
      <c r="B487" s="30"/>
      <c r="C487" s="3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V487" s="25"/>
      <c r="FW487" s="25"/>
      <c r="FX487" s="25"/>
      <c r="FY487" s="26"/>
    </row>
    <row r="488" spans="1:181" x14ac:dyDescent="0.25">
      <c r="A488" s="28"/>
      <c r="B488" s="30"/>
      <c r="C488" s="3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V488" s="25"/>
      <c r="FW488" s="25"/>
      <c r="FX488" s="25"/>
      <c r="FY488" s="26"/>
    </row>
    <row r="489" spans="1:181" x14ac:dyDescent="0.25">
      <c r="A489" s="28"/>
      <c r="B489" s="30"/>
      <c r="C489" s="3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V489" s="25"/>
      <c r="FW489" s="25"/>
      <c r="FX489" s="25"/>
      <c r="FY489" s="26"/>
    </row>
    <row r="490" spans="1:181" x14ac:dyDescent="0.25">
      <c r="A490" s="28"/>
      <c r="B490" s="30"/>
      <c r="C490" s="3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V490" s="25"/>
      <c r="FW490" s="25"/>
      <c r="FX490" s="25"/>
      <c r="FY490" s="26"/>
    </row>
    <row r="491" spans="1:181" x14ac:dyDescent="0.25">
      <c r="A491" s="28"/>
      <c r="B491" s="30"/>
      <c r="C491" s="3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V491" s="25"/>
      <c r="FW491" s="25"/>
      <c r="FX491" s="25"/>
      <c r="FY491" s="26"/>
    </row>
    <row r="492" spans="1:181" x14ac:dyDescent="0.25">
      <c r="A492" s="28"/>
      <c r="B492" s="30"/>
      <c r="C492" s="3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V492" s="25"/>
      <c r="FW492" s="25"/>
      <c r="FX492" s="25"/>
      <c r="FY492" s="26"/>
    </row>
    <row r="493" spans="1:181" x14ac:dyDescent="0.25">
      <c r="A493" s="28"/>
      <c r="B493" s="30"/>
      <c r="C493" s="3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V493" s="25"/>
      <c r="FW493" s="25"/>
      <c r="FX493" s="25"/>
      <c r="FY493" s="26"/>
    </row>
    <row r="494" spans="1:181" x14ac:dyDescent="0.25">
      <c r="A494" s="28"/>
      <c r="B494" s="30"/>
      <c r="C494" s="3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V494" s="25"/>
      <c r="FW494" s="25"/>
      <c r="FX494" s="25"/>
      <c r="FY494" s="26"/>
    </row>
    <row r="495" spans="1:181" x14ac:dyDescent="0.25">
      <c r="A495" s="28"/>
      <c r="B495" s="30"/>
      <c r="C495" s="3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V495" s="25"/>
      <c r="FW495" s="25"/>
      <c r="FX495" s="25"/>
      <c r="FY495" s="26"/>
    </row>
    <row r="496" spans="1:181" x14ac:dyDescent="0.25">
      <c r="A496" s="28"/>
      <c r="B496" s="30"/>
      <c r="C496" s="3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V496" s="25"/>
      <c r="FW496" s="25"/>
      <c r="FX496" s="25"/>
      <c r="FY496" s="26"/>
    </row>
    <row r="497" spans="1:181" x14ac:dyDescent="0.25">
      <c r="A497" s="28"/>
      <c r="B497" s="30"/>
      <c r="C497" s="3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V497" s="25"/>
      <c r="FW497" s="25"/>
      <c r="FX497" s="25"/>
      <c r="FY497" s="26"/>
    </row>
    <row r="498" spans="1:181" x14ac:dyDescent="0.25">
      <c r="A498" s="28"/>
      <c r="B498" s="30"/>
      <c r="C498" s="3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V498" s="25"/>
      <c r="FW498" s="25"/>
      <c r="FX498" s="25"/>
      <c r="FY498" s="26"/>
    </row>
    <row r="499" spans="1:181" x14ac:dyDescent="0.25">
      <c r="A499" s="28"/>
      <c r="B499" s="30"/>
      <c r="C499" s="3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V499" s="25"/>
      <c r="FW499" s="25"/>
      <c r="FX499" s="25"/>
      <c r="FY499" s="26"/>
    </row>
    <row r="500" spans="1:181" x14ac:dyDescent="0.25">
      <c r="A500" s="28"/>
      <c r="B500" s="30"/>
      <c r="C500" s="3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V500" s="25"/>
      <c r="FW500" s="25"/>
      <c r="FX500" s="25"/>
      <c r="FY500" s="26"/>
    </row>
    <row r="501" spans="1:181" x14ac:dyDescent="0.25">
      <c r="A501" s="28"/>
      <c r="B501" s="30"/>
      <c r="C501" s="3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V501" s="25"/>
      <c r="FW501" s="25"/>
      <c r="FX501" s="25"/>
      <c r="FY501" s="26"/>
    </row>
    <row r="502" spans="1:181" x14ac:dyDescent="0.25">
      <c r="A502" s="28"/>
      <c r="B502" s="30"/>
      <c r="C502" s="3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V502" s="25"/>
      <c r="FW502" s="25"/>
      <c r="FX502" s="25"/>
      <c r="FY502" s="26"/>
    </row>
    <row r="503" spans="1:181" x14ac:dyDescent="0.25">
      <c r="A503" s="28"/>
      <c r="B503" s="30"/>
      <c r="C503" s="3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V503" s="25"/>
      <c r="FW503" s="25"/>
      <c r="FX503" s="25"/>
      <c r="FY503" s="26"/>
    </row>
    <row r="504" spans="1:181" x14ac:dyDescent="0.25">
      <c r="A504" s="28"/>
      <c r="B504" s="30"/>
      <c r="C504" s="3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V504" s="25"/>
      <c r="FW504" s="25"/>
      <c r="FX504" s="25"/>
      <c r="FY504" s="26"/>
    </row>
    <row r="505" spans="1:181" x14ac:dyDescent="0.25">
      <c r="A505" s="28"/>
      <c r="B505" s="30"/>
      <c r="C505" s="3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V505" s="25"/>
      <c r="FW505" s="25"/>
      <c r="FX505" s="25"/>
      <c r="FY505" s="26"/>
    </row>
    <row r="506" spans="1:181" x14ac:dyDescent="0.25">
      <c r="A506" s="28"/>
      <c r="B506" s="30"/>
      <c r="C506" s="3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V506" s="25"/>
      <c r="FW506" s="25"/>
      <c r="FX506" s="25"/>
      <c r="FY506" s="26"/>
    </row>
    <row r="507" spans="1:181" x14ac:dyDescent="0.25">
      <c r="A507" s="28"/>
      <c r="B507" s="30"/>
      <c r="C507" s="3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V507" s="25"/>
      <c r="FW507" s="25"/>
      <c r="FX507" s="25"/>
      <c r="FY507" s="26"/>
    </row>
    <row r="508" spans="1:181" x14ac:dyDescent="0.25">
      <c r="A508" s="28"/>
      <c r="B508" s="30"/>
      <c r="C508" s="3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V508" s="25"/>
      <c r="FW508" s="25"/>
      <c r="FX508" s="25"/>
      <c r="FY508" s="26"/>
    </row>
    <row r="509" spans="1:181" x14ac:dyDescent="0.25">
      <c r="A509" s="28"/>
      <c r="B509" s="30"/>
      <c r="C509" s="3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V509" s="25"/>
      <c r="FW509" s="25"/>
      <c r="FX509" s="25"/>
      <c r="FY509" s="26"/>
    </row>
    <row r="510" spans="1:181" x14ac:dyDescent="0.25">
      <c r="A510" s="28"/>
      <c r="B510" s="30"/>
      <c r="C510" s="3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V510" s="25"/>
      <c r="FW510" s="25"/>
      <c r="FX510" s="25"/>
      <c r="FY510" s="26"/>
    </row>
    <row r="511" spans="1:181" x14ac:dyDescent="0.25">
      <c r="A511" s="28"/>
      <c r="B511" s="30"/>
      <c r="C511" s="3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V511" s="25"/>
      <c r="FW511" s="25"/>
      <c r="FX511" s="25"/>
      <c r="FY511" s="26"/>
    </row>
    <row r="512" spans="1:181" x14ac:dyDescent="0.25">
      <c r="A512" s="28"/>
      <c r="B512" s="30"/>
      <c r="C512" s="3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V512" s="25"/>
      <c r="FW512" s="25"/>
      <c r="FX512" s="25"/>
      <c r="FY512" s="26"/>
    </row>
    <row r="513" spans="1:181" x14ac:dyDescent="0.25">
      <c r="A513" s="28"/>
      <c r="B513" s="30"/>
      <c r="C513" s="3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V513" s="25"/>
      <c r="FW513" s="25"/>
      <c r="FX513" s="25"/>
      <c r="FY513" s="26"/>
    </row>
    <row r="514" spans="1:181" x14ac:dyDescent="0.25">
      <c r="A514" s="28"/>
      <c r="B514" s="30"/>
      <c r="C514" s="3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V514" s="25"/>
      <c r="FW514" s="25"/>
      <c r="FX514" s="25"/>
      <c r="FY514" s="26"/>
    </row>
    <row r="515" spans="1:181" x14ac:dyDescent="0.25">
      <c r="A515" s="28"/>
      <c r="B515" s="30"/>
      <c r="C515" s="3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V515" s="25"/>
      <c r="FW515" s="25"/>
      <c r="FX515" s="25"/>
      <c r="FY515" s="26"/>
    </row>
    <row r="516" spans="1:181" x14ac:dyDescent="0.25">
      <c r="A516" s="28"/>
      <c r="B516" s="30"/>
      <c r="C516" s="3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V516" s="25"/>
      <c r="FW516" s="25"/>
      <c r="FX516" s="25"/>
      <c r="FY516" s="26"/>
    </row>
    <row r="517" spans="1:181" x14ac:dyDescent="0.25">
      <c r="A517" s="28"/>
      <c r="B517" s="30"/>
      <c r="C517" s="3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V517" s="25"/>
      <c r="FW517" s="25"/>
      <c r="FX517" s="25"/>
      <c r="FY517" s="26"/>
    </row>
    <row r="518" spans="1:181" x14ac:dyDescent="0.25">
      <c r="A518" s="28"/>
      <c r="B518" s="30"/>
      <c r="C518" s="3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V518" s="25"/>
      <c r="FW518" s="25"/>
      <c r="FX518" s="25"/>
      <c r="FY518" s="26"/>
    </row>
    <row r="519" spans="1:181" x14ac:dyDescent="0.25">
      <c r="A519" s="28"/>
      <c r="B519" s="30"/>
      <c r="C519" s="3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V519" s="25"/>
      <c r="FW519" s="25"/>
      <c r="FX519" s="25"/>
      <c r="FY519" s="26"/>
    </row>
    <row r="520" spans="1:181" x14ac:dyDescent="0.25">
      <c r="A520" s="28"/>
      <c r="B520" s="30"/>
      <c r="C520" s="3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V520" s="25"/>
      <c r="FW520" s="25"/>
      <c r="FX520" s="25"/>
      <c r="FY520" s="26"/>
    </row>
    <row r="521" spans="1:181" x14ac:dyDescent="0.25">
      <c r="A521" s="28"/>
      <c r="B521" s="30"/>
      <c r="C521" s="3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V521" s="25"/>
      <c r="FW521" s="25"/>
      <c r="FX521" s="25"/>
      <c r="FY521" s="26"/>
    </row>
    <row r="522" spans="1:181" x14ac:dyDescent="0.25">
      <c r="A522" s="28"/>
      <c r="B522" s="30"/>
      <c r="C522" s="3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V522" s="25"/>
      <c r="FW522" s="25"/>
      <c r="FX522" s="25"/>
      <c r="FY522" s="26"/>
    </row>
    <row r="523" spans="1:181" x14ac:dyDescent="0.25">
      <c r="A523" s="28"/>
      <c r="B523" s="30"/>
      <c r="C523" s="3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V523" s="25"/>
      <c r="FW523" s="25"/>
      <c r="FX523" s="25"/>
      <c r="FY523" s="26"/>
    </row>
    <row r="524" spans="1:181" x14ac:dyDescent="0.25">
      <c r="A524" s="28"/>
      <c r="B524" s="30"/>
      <c r="C524" s="3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V524" s="25"/>
      <c r="FW524" s="25"/>
      <c r="FX524" s="25"/>
      <c r="FY524" s="26"/>
    </row>
    <row r="525" spans="1:181" x14ac:dyDescent="0.25">
      <c r="A525" s="28"/>
      <c r="B525" s="30"/>
      <c r="C525" s="3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V525" s="25"/>
      <c r="FW525" s="25"/>
      <c r="FX525" s="25"/>
      <c r="FY525" s="26"/>
    </row>
    <row r="526" spans="1:181" x14ac:dyDescent="0.25">
      <c r="A526" s="28"/>
      <c r="B526" s="30"/>
      <c r="C526" s="3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V526" s="25"/>
      <c r="FW526" s="25"/>
      <c r="FX526" s="25"/>
      <c r="FY526" s="26"/>
    </row>
    <row r="527" spans="1:181" x14ac:dyDescent="0.25">
      <c r="A527" s="28"/>
      <c r="B527" s="30"/>
      <c r="C527" s="3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V527" s="25"/>
      <c r="FW527" s="25"/>
      <c r="FX527" s="25"/>
      <c r="FY527" s="26"/>
    </row>
    <row r="528" spans="1:181" x14ac:dyDescent="0.25">
      <c r="A528" s="28"/>
      <c r="B528" s="30"/>
      <c r="C528" s="3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V528" s="25"/>
      <c r="FW528" s="25"/>
      <c r="FX528" s="25"/>
      <c r="FY528" s="26"/>
    </row>
    <row r="529" spans="1:181" x14ac:dyDescent="0.25">
      <c r="A529" s="28"/>
      <c r="B529" s="30"/>
      <c r="C529" s="3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V529" s="25"/>
      <c r="FW529" s="25"/>
      <c r="FX529" s="25"/>
      <c r="FY529" s="26"/>
    </row>
    <row r="530" spans="1:181" x14ac:dyDescent="0.25">
      <c r="A530" s="28"/>
      <c r="B530" s="30"/>
      <c r="C530" s="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V530" s="25"/>
      <c r="FW530" s="25"/>
      <c r="FX530" s="25"/>
      <c r="FY530" s="26"/>
    </row>
    <row r="531" spans="1:181" x14ac:dyDescent="0.25">
      <c r="A531" s="28"/>
      <c r="B531" s="30"/>
      <c r="C531" s="3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V531" s="25"/>
      <c r="FW531" s="25"/>
      <c r="FX531" s="25"/>
      <c r="FY531" s="26"/>
    </row>
    <row r="532" spans="1:181" x14ac:dyDescent="0.25">
      <c r="A532" s="28"/>
      <c r="B532" s="30"/>
      <c r="C532" s="3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V532" s="25"/>
      <c r="FW532" s="25"/>
      <c r="FX532" s="25"/>
      <c r="FY532" s="26"/>
    </row>
    <row r="533" spans="1:181" x14ac:dyDescent="0.25">
      <c r="A533" s="28"/>
      <c r="B533" s="30"/>
      <c r="C533" s="3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V533" s="25"/>
      <c r="FW533" s="25"/>
      <c r="FX533" s="25"/>
      <c r="FY533" s="26"/>
    </row>
    <row r="534" spans="1:181" x14ac:dyDescent="0.25">
      <c r="A534" s="28"/>
      <c r="B534" s="30"/>
      <c r="C534" s="3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V534" s="25"/>
      <c r="FW534" s="25"/>
      <c r="FX534" s="25"/>
      <c r="FY534" s="26"/>
    </row>
    <row r="535" spans="1:181" x14ac:dyDescent="0.25">
      <c r="A535" s="28"/>
      <c r="B535" s="30"/>
      <c r="C535" s="3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V535" s="25"/>
      <c r="FW535" s="25"/>
      <c r="FX535" s="25"/>
      <c r="FY535" s="26"/>
    </row>
    <row r="536" spans="1:181" x14ac:dyDescent="0.25">
      <c r="A536" s="28"/>
      <c r="B536" s="30"/>
      <c r="C536" s="3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V536" s="25"/>
      <c r="FW536" s="25"/>
      <c r="FX536" s="25"/>
      <c r="FY536" s="26"/>
    </row>
    <row r="537" spans="1:181" x14ac:dyDescent="0.25">
      <c r="A537" s="28"/>
      <c r="B537" s="30"/>
      <c r="C537" s="3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V537" s="25"/>
      <c r="FW537" s="25"/>
      <c r="FX537" s="25"/>
      <c r="FY537" s="26"/>
    </row>
    <row r="538" spans="1:181" x14ac:dyDescent="0.25">
      <c r="A538" s="28"/>
      <c r="B538" s="30"/>
      <c r="C538" s="3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V538" s="25"/>
      <c r="FW538" s="25"/>
      <c r="FX538" s="25"/>
      <c r="FY538" s="26"/>
    </row>
    <row r="539" spans="1:181" x14ac:dyDescent="0.25">
      <c r="A539" s="28"/>
      <c r="B539" s="30"/>
      <c r="C539" s="3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V539" s="25"/>
      <c r="FW539" s="25"/>
      <c r="FX539" s="25"/>
      <c r="FY539" s="26"/>
    </row>
    <row r="540" spans="1:181" x14ac:dyDescent="0.25">
      <c r="A540" s="28"/>
      <c r="B540" s="30"/>
      <c r="C540" s="3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V540" s="25"/>
      <c r="FW540" s="25"/>
      <c r="FX540" s="25"/>
      <c r="FY540" s="26"/>
    </row>
    <row r="541" spans="1:181" x14ac:dyDescent="0.25">
      <c r="A541" s="28"/>
      <c r="B541" s="30"/>
      <c r="C541" s="3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V541" s="25"/>
      <c r="FW541" s="25"/>
      <c r="FX541" s="25"/>
      <c r="FY541" s="26"/>
    </row>
    <row r="542" spans="1:181" x14ac:dyDescent="0.25">
      <c r="A542" s="28"/>
      <c r="B542" s="30"/>
      <c r="C542" s="3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V542" s="25"/>
      <c r="FW542" s="25"/>
      <c r="FX542" s="25"/>
      <c r="FY542" s="26"/>
    </row>
    <row r="543" spans="1:181" x14ac:dyDescent="0.25">
      <c r="A543" s="28"/>
      <c r="B543" s="30"/>
      <c r="C543" s="3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V543" s="25"/>
      <c r="FW543" s="25"/>
      <c r="FX543" s="25"/>
      <c r="FY543" s="26"/>
    </row>
    <row r="544" spans="1:181" x14ac:dyDescent="0.25">
      <c r="A544" s="28"/>
      <c r="B544" s="30"/>
      <c r="C544" s="3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V544" s="25"/>
      <c r="FW544" s="25"/>
      <c r="FX544" s="25"/>
      <c r="FY544" s="26"/>
    </row>
    <row r="545" spans="1:181" x14ac:dyDescent="0.25">
      <c r="A545" s="28"/>
      <c r="B545" s="30"/>
      <c r="C545" s="3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V545" s="25"/>
      <c r="FW545" s="25"/>
      <c r="FX545" s="25"/>
      <c r="FY545" s="26"/>
    </row>
    <row r="546" spans="1:181" x14ac:dyDescent="0.25">
      <c r="A546" s="28"/>
      <c r="B546" s="30"/>
      <c r="C546" s="3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V546" s="25"/>
      <c r="FW546" s="25"/>
      <c r="FX546" s="25"/>
      <c r="FY546" s="26"/>
    </row>
    <row r="547" spans="1:181" x14ac:dyDescent="0.25">
      <c r="A547" s="28"/>
      <c r="B547" s="30"/>
      <c r="C547" s="3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V547" s="25"/>
      <c r="FW547" s="25"/>
      <c r="FX547" s="25"/>
      <c r="FY547" s="26"/>
    </row>
    <row r="548" spans="1:181" x14ac:dyDescent="0.25">
      <c r="A548" s="28"/>
      <c r="B548" s="30"/>
      <c r="C548" s="3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V548" s="25"/>
      <c r="FW548" s="25"/>
      <c r="FX548" s="25"/>
      <c r="FY548" s="26"/>
    </row>
    <row r="549" spans="1:181" x14ac:dyDescent="0.25">
      <c r="A549" s="28"/>
      <c r="B549" s="30"/>
      <c r="C549" s="3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V549" s="25"/>
      <c r="FW549" s="25"/>
      <c r="FX549" s="25"/>
      <c r="FY549" s="26"/>
    </row>
    <row r="550" spans="1:181" x14ac:dyDescent="0.25">
      <c r="A550" s="28"/>
      <c r="B550" s="30"/>
      <c r="C550" s="3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V550" s="25"/>
      <c r="FW550" s="25"/>
      <c r="FX550" s="25"/>
      <c r="FY550" s="26"/>
    </row>
    <row r="551" spans="1:181" x14ac:dyDescent="0.25">
      <c r="A551" s="28"/>
      <c r="B551" s="30"/>
      <c r="C551" s="3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V551" s="25"/>
      <c r="FW551" s="25"/>
      <c r="FX551" s="25"/>
      <c r="FY551" s="26"/>
    </row>
    <row r="552" spans="1:181" x14ac:dyDescent="0.25">
      <c r="A552" s="28"/>
      <c r="B552" s="30"/>
      <c r="C552" s="3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V552" s="25"/>
      <c r="FW552" s="25"/>
      <c r="FX552" s="25"/>
      <c r="FY552" s="26"/>
    </row>
    <row r="553" spans="1:181" x14ac:dyDescent="0.25">
      <c r="A553" s="28"/>
      <c r="B553" s="30"/>
      <c r="C553" s="3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V553" s="25"/>
      <c r="FW553" s="25"/>
      <c r="FX553" s="25"/>
      <c r="FY553" s="26"/>
    </row>
    <row r="554" spans="1:181" x14ac:dyDescent="0.25">
      <c r="A554" s="28"/>
      <c r="B554" s="30"/>
      <c r="C554" s="3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V554" s="25"/>
      <c r="FW554" s="25"/>
      <c r="FX554" s="25"/>
      <c r="FY554" s="26"/>
    </row>
    <row r="555" spans="1:181" x14ac:dyDescent="0.25">
      <c r="A555" s="28"/>
      <c r="B555" s="30"/>
      <c r="C555" s="3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V555" s="25"/>
      <c r="FW555" s="25"/>
      <c r="FX555" s="25"/>
      <c r="FY555" s="26"/>
    </row>
    <row r="556" spans="1:181" x14ac:dyDescent="0.25">
      <c r="A556" s="28"/>
      <c r="B556" s="30"/>
      <c r="C556" s="3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V556" s="25"/>
      <c r="FW556" s="25"/>
      <c r="FX556" s="25"/>
      <c r="FY556" s="26"/>
    </row>
    <row r="557" spans="1:181" x14ac:dyDescent="0.25">
      <c r="A557" s="28"/>
      <c r="B557" s="30"/>
      <c r="C557" s="3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V557" s="25"/>
      <c r="FW557" s="25"/>
      <c r="FX557" s="25"/>
      <c r="FY557" s="26"/>
    </row>
    <row r="558" spans="1:181" x14ac:dyDescent="0.25">
      <c r="A558" s="28"/>
      <c r="B558" s="30"/>
      <c r="C558" s="3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V558" s="25"/>
      <c r="FW558" s="25"/>
      <c r="FX558" s="25"/>
      <c r="FY558" s="26"/>
    </row>
    <row r="559" spans="1:181" x14ac:dyDescent="0.25">
      <c r="A559" s="28"/>
      <c r="B559" s="30"/>
      <c r="C559" s="3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V559" s="25"/>
      <c r="FW559" s="25"/>
      <c r="FX559" s="25"/>
      <c r="FY559" s="26"/>
    </row>
    <row r="560" spans="1:181" x14ac:dyDescent="0.25">
      <c r="A560" s="28"/>
      <c r="B560" s="30"/>
      <c r="C560" s="3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V560" s="25"/>
      <c r="FW560" s="25"/>
      <c r="FX560" s="25"/>
      <c r="FY560" s="26"/>
    </row>
    <row r="561" spans="1:181" x14ac:dyDescent="0.25">
      <c r="A561" s="28"/>
      <c r="B561" s="30"/>
      <c r="C561" s="3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V561" s="25"/>
      <c r="FW561" s="25"/>
      <c r="FX561" s="25"/>
      <c r="FY561" s="26"/>
    </row>
    <row r="562" spans="1:181" x14ac:dyDescent="0.25">
      <c r="A562" s="28"/>
      <c r="B562" s="30"/>
      <c r="C562" s="3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V562" s="25"/>
      <c r="FW562" s="25"/>
      <c r="FX562" s="25"/>
      <c r="FY562" s="26"/>
    </row>
    <row r="563" spans="1:181" x14ac:dyDescent="0.25">
      <c r="A563" s="28"/>
      <c r="B563" s="30"/>
      <c r="C563" s="3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V563" s="25"/>
      <c r="FW563" s="25"/>
      <c r="FX563" s="25"/>
      <c r="FY563" s="26"/>
    </row>
    <row r="564" spans="1:181" x14ac:dyDescent="0.25">
      <c r="A564" s="28"/>
      <c r="B564" s="30"/>
      <c r="C564" s="3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V564" s="25"/>
      <c r="FW564" s="25"/>
      <c r="FX564" s="25"/>
      <c r="FY564" s="26"/>
    </row>
    <row r="565" spans="1:181" x14ac:dyDescent="0.25">
      <c r="A565" s="28"/>
      <c r="B565" s="30"/>
      <c r="C565" s="3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V565" s="25"/>
      <c r="FW565" s="25"/>
      <c r="FX565" s="25"/>
      <c r="FY565" s="26"/>
    </row>
    <row r="566" spans="1:181" x14ac:dyDescent="0.25">
      <c r="A566" s="28"/>
      <c r="B566" s="30"/>
      <c r="C566" s="3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V566" s="25"/>
      <c r="FW566" s="25"/>
      <c r="FX566" s="25"/>
      <c r="FY566" s="26"/>
    </row>
    <row r="567" spans="1:181" x14ac:dyDescent="0.25">
      <c r="A567" s="28"/>
      <c r="B567" s="30"/>
      <c r="C567" s="3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V567" s="25"/>
      <c r="FW567" s="25"/>
      <c r="FX567" s="25"/>
      <c r="FY567" s="26"/>
    </row>
    <row r="568" spans="1:181" x14ac:dyDescent="0.25">
      <c r="A568" s="28"/>
      <c r="B568" s="30"/>
      <c r="C568" s="3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V568" s="25"/>
      <c r="FW568" s="25"/>
      <c r="FX568" s="25"/>
      <c r="FY568" s="26"/>
    </row>
    <row r="569" spans="1:181" x14ac:dyDescent="0.25">
      <c r="A569" s="28"/>
      <c r="B569" s="30"/>
      <c r="C569" s="3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V569" s="25"/>
      <c r="FW569" s="25"/>
      <c r="FX569" s="25"/>
      <c r="FY569" s="26"/>
    </row>
    <row r="570" spans="1:181" x14ac:dyDescent="0.25">
      <c r="A570" s="28"/>
      <c r="B570" s="30"/>
      <c r="C570" s="3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V570" s="25"/>
      <c r="FW570" s="25"/>
      <c r="FX570" s="25"/>
      <c r="FY570" s="26"/>
    </row>
    <row r="571" spans="1:181" x14ac:dyDescent="0.25">
      <c r="A571" s="28"/>
      <c r="B571" s="30"/>
      <c r="C571" s="3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V571" s="25"/>
      <c r="FW571" s="25"/>
      <c r="FX571" s="25"/>
      <c r="FY571" s="26"/>
    </row>
    <row r="572" spans="1:181" x14ac:dyDescent="0.25">
      <c r="A572" s="28"/>
      <c r="B572" s="30"/>
      <c r="C572" s="3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V572" s="25"/>
      <c r="FW572" s="25"/>
      <c r="FX572" s="25"/>
      <c r="FY572" s="26"/>
    </row>
    <row r="573" spans="1:181" x14ac:dyDescent="0.25">
      <c r="A573" s="28"/>
      <c r="B573" s="30"/>
      <c r="C573" s="3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V573" s="25"/>
      <c r="FW573" s="25"/>
      <c r="FX573" s="25"/>
      <c r="FY573" s="26"/>
    </row>
    <row r="574" spans="1:181" x14ac:dyDescent="0.25">
      <c r="A574" s="28"/>
      <c r="B574" s="30"/>
      <c r="C574" s="3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V574" s="25"/>
      <c r="FW574" s="25"/>
      <c r="FX574" s="25"/>
      <c r="FY574" s="26"/>
    </row>
    <row r="575" spans="1:181" x14ac:dyDescent="0.25">
      <c r="A575" s="28"/>
      <c r="B575" s="30"/>
      <c r="C575" s="3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V575" s="25"/>
      <c r="FW575" s="25"/>
      <c r="FX575" s="25"/>
      <c r="FY575" s="26"/>
    </row>
    <row r="576" spans="1:181" x14ac:dyDescent="0.25">
      <c r="A576" s="28"/>
      <c r="B576" s="30"/>
      <c r="C576" s="3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V576" s="25"/>
      <c r="FW576" s="25"/>
      <c r="FX576" s="25"/>
      <c r="FY576" s="26"/>
    </row>
    <row r="577" spans="1:181" x14ac:dyDescent="0.25">
      <c r="A577" s="28"/>
      <c r="B577" s="30"/>
      <c r="C577" s="3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V577" s="25"/>
      <c r="FW577" s="25"/>
      <c r="FX577" s="25"/>
      <c r="FY577" s="26"/>
    </row>
    <row r="578" spans="1:181" x14ac:dyDescent="0.25">
      <c r="A578" s="28"/>
      <c r="B578" s="30"/>
      <c r="C578" s="3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V578" s="25"/>
      <c r="FW578" s="25"/>
      <c r="FX578" s="25"/>
      <c r="FY578" s="26"/>
    </row>
    <row r="579" spans="1:181" x14ac:dyDescent="0.25">
      <c r="A579" s="28"/>
      <c r="B579" s="30"/>
      <c r="C579" s="3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V579" s="25"/>
      <c r="FW579" s="25"/>
      <c r="FX579" s="25"/>
      <c r="FY579" s="26"/>
    </row>
    <row r="580" spans="1:181" x14ac:dyDescent="0.25">
      <c r="A580" s="28"/>
      <c r="B580" s="30"/>
      <c r="C580" s="3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V580" s="25"/>
      <c r="FW580" s="25"/>
      <c r="FX580" s="25"/>
      <c r="FY580" s="26"/>
    </row>
    <row r="581" spans="1:181" x14ac:dyDescent="0.25">
      <c r="A581" s="28"/>
      <c r="B581" s="30"/>
      <c r="C581" s="3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V581" s="25"/>
      <c r="FW581" s="25"/>
      <c r="FX581" s="25"/>
      <c r="FY581" s="26"/>
    </row>
    <row r="582" spans="1:181" x14ac:dyDescent="0.25">
      <c r="A582" s="28"/>
      <c r="B582" s="30"/>
      <c r="C582" s="3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V582" s="25"/>
      <c r="FW582" s="25"/>
      <c r="FX582" s="25"/>
      <c r="FY582" s="26"/>
    </row>
    <row r="583" spans="1:181" x14ac:dyDescent="0.25">
      <c r="A583" s="28"/>
      <c r="B583" s="30"/>
      <c r="C583" s="3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V583" s="25"/>
      <c r="FW583" s="25"/>
      <c r="FX583" s="25"/>
      <c r="FY583" s="26"/>
    </row>
    <row r="584" spans="1:181" x14ac:dyDescent="0.25">
      <c r="A584" s="28"/>
      <c r="B584" s="30"/>
      <c r="C584" s="3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V584" s="25"/>
      <c r="FW584" s="25"/>
      <c r="FX584" s="25"/>
      <c r="FY584" s="26"/>
    </row>
    <row r="585" spans="1:181" x14ac:dyDescent="0.25">
      <c r="A585" s="28"/>
      <c r="B585" s="30"/>
      <c r="C585" s="3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V585" s="25"/>
      <c r="FW585" s="25"/>
      <c r="FX585" s="25"/>
      <c r="FY585" s="26"/>
    </row>
    <row r="586" spans="1:181" x14ac:dyDescent="0.25">
      <c r="A586" s="28"/>
      <c r="B586" s="30"/>
      <c r="C586" s="3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V586" s="25"/>
      <c r="FW586" s="25"/>
      <c r="FX586" s="25"/>
      <c r="FY586" s="26"/>
    </row>
    <row r="587" spans="1:181" x14ac:dyDescent="0.25">
      <c r="A587" s="28"/>
      <c r="B587" s="30"/>
      <c r="C587" s="3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V587" s="25"/>
      <c r="FW587" s="25"/>
      <c r="FX587" s="25"/>
      <c r="FY587" s="26"/>
    </row>
    <row r="588" spans="1:181" x14ac:dyDescent="0.25">
      <c r="A588" s="28"/>
      <c r="B588" s="30"/>
      <c r="C588" s="3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V588" s="25"/>
      <c r="FW588" s="25"/>
      <c r="FX588" s="25"/>
      <c r="FY588" s="26"/>
    </row>
    <row r="589" spans="1:181" x14ac:dyDescent="0.25">
      <c r="A589" s="28"/>
      <c r="B589" s="30"/>
      <c r="C589" s="3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V589" s="25"/>
      <c r="FW589" s="25"/>
      <c r="FX589" s="25"/>
      <c r="FY589" s="26"/>
    </row>
    <row r="590" spans="1:181" x14ac:dyDescent="0.25">
      <c r="A590" s="28"/>
      <c r="B590" s="30"/>
      <c r="C590" s="3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V590" s="25"/>
      <c r="FW590" s="25"/>
      <c r="FX590" s="25"/>
      <c r="FY590" s="26"/>
    </row>
    <row r="591" spans="1:181" x14ac:dyDescent="0.25">
      <c r="A591" s="28"/>
      <c r="B591" s="30"/>
      <c r="C591" s="3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V591" s="25"/>
      <c r="FW591" s="25"/>
      <c r="FX591" s="25"/>
      <c r="FY591" s="26"/>
    </row>
    <row r="592" spans="1:181" x14ac:dyDescent="0.25">
      <c r="A592" s="28"/>
      <c r="B592" s="30"/>
      <c r="C592" s="3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V592" s="25"/>
      <c r="FW592" s="25"/>
      <c r="FX592" s="25"/>
      <c r="FY592" s="26"/>
    </row>
    <row r="593" spans="1:181" x14ac:dyDescent="0.25">
      <c r="A593" s="28"/>
      <c r="B593" s="30"/>
      <c r="C593" s="3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V593" s="25"/>
      <c r="FW593" s="25"/>
      <c r="FX593" s="25"/>
      <c r="FY593" s="26"/>
    </row>
    <row r="594" spans="1:181" x14ac:dyDescent="0.25">
      <c r="A594" s="28"/>
      <c r="B594" s="30"/>
      <c r="C594" s="3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V594" s="25"/>
      <c r="FW594" s="25"/>
      <c r="FX594" s="25"/>
      <c r="FY594" s="26"/>
    </row>
    <row r="595" spans="1:181" x14ac:dyDescent="0.25">
      <c r="A595" s="28"/>
      <c r="B595" s="30"/>
      <c r="C595" s="3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V595" s="25"/>
      <c r="FW595" s="25"/>
      <c r="FX595" s="25"/>
      <c r="FY595" s="26"/>
    </row>
    <row r="596" spans="1:181" x14ac:dyDescent="0.25">
      <c r="A596" s="28"/>
      <c r="B596" s="30"/>
      <c r="C596" s="3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V596" s="25"/>
      <c r="FW596" s="25"/>
      <c r="FX596" s="25"/>
      <c r="FY596" s="26"/>
    </row>
    <row r="597" spans="1:181" x14ac:dyDescent="0.25">
      <c r="A597" s="28"/>
      <c r="B597" s="30"/>
      <c r="C597" s="3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V597" s="25"/>
      <c r="FW597" s="25"/>
      <c r="FX597" s="25"/>
      <c r="FY597" s="26"/>
    </row>
    <row r="598" spans="1:181" x14ac:dyDescent="0.25">
      <c r="A598" s="28"/>
      <c r="B598" s="30"/>
      <c r="C598" s="3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V598" s="25"/>
      <c r="FW598" s="25"/>
      <c r="FX598" s="25"/>
      <c r="FY598" s="26"/>
    </row>
    <row r="599" spans="1:181" x14ac:dyDescent="0.25">
      <c r="A599" s="28"/>
      <c r="B599" s="30"/>
      <c r="C599" s="3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V599" s="25"/>
      <c r="FW599" s="25"/>
      <c r="FX599" s="25"/>
      <c r="FY599" s="26"/>
    </row>
    <row r="600" spans="1:181" x14ac:dyDescent="0.25">
      <c r="A600" s="28"/>
      <c r="B600" s="30"/>
      <c r="C600" s="3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V600" s="25"/>
      <c r="FW600" s="25"/>
      <c r="FX600" s="25"/>
      <c r="FY600" s="26"/>
    </row>
    <row r="601" spans="1:181" x14ac:dyDescent="0.25">
      <c r="A601" s="28"/>
      <c r="B601" s="30"/>
      <c r="C601" s="3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V601" s="25"/>
      <c r="FW601" s="25"/>
      <c r="FX601" s="25"/>
      <c r="FY601" s="26"/>
    </row>
    <row r="602" spans="1:181" x14ac:dyDescent="0.25">
      <c r="A602" s="28"/>
      <c r="B602" s="30"/>
      <c r="C602" s="3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V602" s="25"/>
      <c r="FW602" s="25"/>
      <c r="FX602" s="25"/>
      <c r="FY602" s="26"/>
    </row>
    <row r="603" spans="1:181" x14ac:dyDescent="0.25">
      <c r="A603" s="28"/>
      <c r="B603" s="30"/>
      <c r="C603" s="3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V603" s="25"/>
      <c r="FW603" s="25"/>
      <c r="FX603" s="25"/>
      <c r="FY603" s="26"/>
    </row>
    <row r="604" spans="1:181" x14ac:dyDescent="0.25">
      <c r="A604" s="28"/>
      <c r="B604" s="30"/>
      <c r="C604" s="3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V604" s="25"/>
      <c r="FW604" s="25"/>
      <c r="FX604" s="25"/>
      <c r="FY604" s="26"/>
    </row>
    <row r="605" spans="1:181" x14ac:dyDescent="0.25">
      <c r="A605" s="28"/>
      <c r="B605" s="30"/>
      <c r="C605" s="3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V605" s="25"/>
      <c r="FW605" s="25"/>
      <c r="FX605" s="25"/>
      <c r="FY605" s="26"/>
    </row>
    <row r="606" spans="1:181" x14ac:dyDescent="0.25">
      <c r="A606" s="28"/>
      <c r="B606" s="30"/>
      <c r="C606" s="3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V606" s="25"/>
      <c r="FW606" s="25"/>
      <c r="FX606" s="25"/>
      <c r="FY606" s="26"/>
    </row>
    <row r="607" spans="1:181" x14ac:dyDescent="0.25">
      <c r="A607" s="28"/>
      <c r="B607" s="30"/>
      <c r="C607" s="3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V607" s="25"/>
      <c r="FW607" s="25"/>
      <c r="FX607" s="25"/>
      <c r="FY607" s="26"/>
    </row>
    <row r="608" spans="1:181" x14ac:dyDescent="0.25">
      <c r="A608" s="28"/>
      <c r="B608" s="30"/>
      <c r="C608" s="3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V608" s="25"/>
      <c r="FW608" s="25"/>
      <c r="FX608" s="25"/>
      <c r="FY608" s="26"/>
    </row>
    <row r="609" spans="1:181" x14ac:dyDescent="0.25">
      <c r="A609" s="28"/>
      <c r="B609" s="30"/>
      <c r="C609" s="3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V609" s="25"/>
      <c r="FW609" s="25"/>
      <c r="FX609" s="25"/>
      <c r="FY609" s="26"/>
    </row>
    <row r="610" spans="1:181" x14ac:dyDescent="0.25">
      <c r="A610" s="28"/>
      <c r="B610" s="30"/>
      <c r="C610" s="3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V610" s="25"/>
      <c r="FW610" s="25"/>
      <c r="FX610" s="25"/>
      <c r="FY610" s="26"/>
    </row>
    <row r="611" spans="1:181" x14ac:dyDescent="0.25">
      <c r="A611" s="28"/>
      <c r="B611" s="30"/>
      <c r="C611" s="3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V611" s="25"/>
      <c r="FW611" s="25"/>
      <c r="FX611" s="25"/>
      <c r="FY611" s="26"/>
    </row>
    <row r="612" spans="1:181" x14ac:dyDescent="0.25">
      <c r="A612" s="28"/>
      <c r="B612" s="30"/>
      <c r="C612" s="3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V612" s="25"/>
      <c r="FW612" s="25"/>
      <c r="FX612" s="25"/>
      <c r="FY612" s="26"/>
    </row>
    <row r="613" spans="1:181" x14ac:dyDescent="0.25">
      <c r="A613" s="28"/>
      <c r="B613" s="30"/>
      <c r="C613" s="3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V613" s="25"/>
      <c r="FW613" s="25"/>
      <c r="FX613" s="25"/>
      <c r="FY613" s="26"/>
    </row>
    <row r="614" spans="1:181" x14ac:dyDescent="0.25">
      <c r="A614" s="28"/>
      <c r="B614" s="30"/>
      <c r="C614" s="3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V614" s="25"/>
      <c r="FW614" s="25"/>
      <c r="FX614" s="25"/>
      <c r="FY614" s="26"/>
    </row>
    <row r="615" spans="1:181" x14ac:dyDescent="0.25">
      <c r="A615" s="28"/>
      <c r="B615" s="30"/>
      <c r="C615" s="3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V615" s="25"/>
      <c r="FW615" s="25"/>
      <c r="FX615" s="25"/>
      <c r="FY615" s="26"/>
    </row>
    <row r="616" spans="1:181" x14ac:dyDescent="0.25">
      <c r="A616" s="28"/>
      <c r="B616" s="30"/>
      <c r="C616" s="3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V616" s="25"/>
      <c r="FW616" s="25"/>
      <c r="FX616" s="25"/>
      <c r="FY616" s="26"/>
    </row>
    <row r="617" spans="1:181" x14ac:dyDescent="0.25">
      <c r="A617" s="28"/>
      <c r="B617" s="30"/>
      <c r="C617" s="3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V617" s="25"/>
      <c r="FW617" s="25"/>
      <c r="FX617" s="25"/>
      <c r="FY617" s="26"/>
    </row>
    <row r="618" spans="1:181" x14ac:dyDescent="0.25">
      <c r="A618" s="28"/>
      <c r="B618" s="30"/>
      <c r="C618" s="3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V618" s="25"/>
      <c r="FW618" s="25"/>
      <c r="FX618" s="25"/>
      <c r="FY618" s="26"/>
    </row>
    <row r="619" spans="1:181" x14ac:dyDescent="0.25">
      <c r="A619" s="28"/>
      <c r="B619" s="30"/>
      <c r="C619" s="3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V619" s="25"/>
      <c r="FW619" s="25"/>
      <c r="FX619" s="25"/>
      <c r="FY619" s="26"/>
    </row>
    <row r="620" spans="1:181" x14ac:dyDescent="0.25">
      <c r="A620" s="28"/>
      <c r="B620" s="30"/>
      <c r="C620" s="3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V620" s="25"/>
      <c r="FW620" s="25"/>
      <c r="FX620" s="25"/>
      <c r="FY620" s="26"/>
    </row>
    <row r="621" spans="1:181" x14ac:dyDescent="0.25">
      <c r="A621" s="28"/>
      <c r="B621" s="30"/>
      <c r="C621" s="3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V621" s="25"/>
      <c r="FW621" s="25"/>
      <c r="FX621" s="25"/>
      <c r="FY621" s="26"/>
    </row>
    <row r="622" spans="1:181" x14ac:dyDescent="0.25">
      <c r="A622" s="28"/>
      <c r="B622" s="30"/>
      <c r="C622" s="3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V622" s="25"/>
      <c r="FW622" s="25"/>
      <c r="FX622" s="25"/>
      <c r="FY622" s="26"/>
    </row>
    <row r="623" spans="1:181" x14ac:dyDescent="0.25">
      <c r="A623" s="28"/>
      <c r="B623" s="30"/>
      <c r="C623" s="3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V623" s="25"/>
      <c r="FW623" s="25"/>
      <c r="FX623" s="25"/>
      <c r="FY623" s="26"/>
    </row>
    <row r="624" spans="1:181" x14ac:dyDescent="0.25">
      <c r="A624" s="28"/>
      <c r="B624" s="30"/>
      <c r="C624" s="3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V624" s="25"/>
      <c r="FW624" s="25"/>
      <c r="FX624" s="25"/>
      <c r="FY624" s="26"/>
    </row>
    <row r="625" spans="1:181" x14ac:dyDescent="0.25">
      <c r="A625" s="28"/>
      <c r="B625" s="30"/>
      <c r="C625" s="3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V625" s="25"/>
      <c r="FW625" s="25"/>
      <c r="FX625" s="25"/>
      <c r="FY625" s="26"/>
    </row>
    <row r="626" spans="1:181" x14ac:dyDescent="0.25">
      <c r="A626" s="28"/>
      <c r="B626" s="30"/>
      <c r="C626" s="3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V626" s="25"/>
      <c r="FW626" s="25"/>
      <c r="FX626" s="25"/>
      <c r="FY626" s="26"/>
    </row>
    <row r="627" spans="1:181" x14ac:dyDescent="0.25">
      <c r="A627" s="28"/>
      <c r="B627" s="30"/>
      <c r="C627" s="3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V627" s="25"/>
      <c r="FW627" s="25"/>
      <c r="FX627" s="25"/>
      <c r="FY627" s="26"/>
    </row>
    <row r="628" spans="1:181" x14ac:dyDescent="0.25">
      <c r="A628" s="28"/>
      <c r="B628" s="30"/>
      <c r="C628" s="3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V628" s="25"/>
      <c r="FW628" s="25"/>
      <c r="FX628" s="25"/>
      <c r="FY628" s="26"/>
    </row>
    <row r="629" spans="1:181" x14ac:dyDescent="0.25">
      <c r="A629" s="2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V629" s="25"/>
      <c r="FW629" s="25"/>
      <c r="FX629" s="25"/>
      <c r="FY629" s="26"/>
    </row>
    <row r="630" spans="1:181" x14ac:dyDescent="0.25">
      <c r="A630" s="2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V630" s="25"/>
      <c r="FW630" s="25"/>
      <c r="FX630" s="25"/>
      <c r="FY630" s="26"/>
    </row>
    <row r="631" spans="1:181" x14ac:dyDescent="0.25">
      <c r="A631" s="2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V631" s="25"/>
      <c r="FW631" s="25"/>
      <c r="FX631" s="25"/>
      <c r="FY631" s="26"/>
    </row>
    <row r="632" spans="1:181" x14ac:dyDescent="0.25">
      <c r="A632" s="2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V632" s="25"/>
      <c r="FW632" s="25"/>
      <c r="FX632" s="25"/>
      <c r="FY632" s="26"/>
    </row>
    <row r="633" spans="1:181" x14ac:dyDescent="0.25">
      <c r="A633" s="2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V633" s="25"/>
      <c r="FW633" s="25"/>
      <c r="FX633" s="25"/>
      <c r="FY633" s="26"/>
    </row>
    <row r="634" spans="1:181" x14ac:dyDescent="0.25">
      <c r="A634" s="2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V634" s="25"/>
      <c r="FW634" s="25"/>
      <c r="FX634" s="25"/>
      <c r="FY634" s="26"/>
    </row>
    <row r="635" spans="1:181" x14ac:dyDescent="0.25">
      <c r="A635" s="2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V635" s="25"/>
      <c r="FW635" s="25"/>
      <c r="FX635" s="25"/>
      <c r="FY635" s="26"/>
    </row>
    <row r="636" spans="1:181" x14ac:dyDescent="0.25">
      <c r="A636" s="2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V636" s="25"/>
      <c r="FW636" s="25"/>
      <c r="FX636" s="25"/>
      <c r="FY636" s="26"/>
    </row>
    <row r="637" spans="1:181" x14ac:dyDescent="0.25">
      <c r="A637" s="2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V637" s="25"/>
      <c r="FW637" s="25"/>
      <c r="FX637" s="25"/>
      <c r="FY637" s="26"/>
    </row>
    <row r="638" spans="1:181" x14ac:dyDescent="0.25">
      <c r="A638" s="2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V638" s="25"/>
      <c r="FW638" s="25"/>
      <c r="FX638" s="25"/>
      <c r="FY638" s="26"/>
    </row>
    <row r="639" spans="1:181" x14ac:dyDescent="0.25">
      <c r="A639" s="2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V639" s="25"/>
      <c r="FW639" s="25"/>
      <c r="FX639" s="25"/>
      <c r="FY639" s="26"/>
    </row>
    <row r="640" spans="1:181" x14ac:dyDescent="0.25">
      <c r="A640" s="2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V640" s="25"/>
      <c r="FW640" s="25"/>
      <c r="FX640" s="25"/>
      <c r="FY640" s="26"/>
    </row>
    <row r="641" spans="1:181" x14ac:dyDescent="0.25">
      <c r="A641" s="2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V641" s="25"/>
      <c r="FW641" s="25"/>
      <c r="FX641" s="25"/>
      <c r="FY641" s="26"/>
    </row>
    <row r="642" spans="1:181" x14ac:dyDescent="0.25">
      <c r="A642" s="2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V642" s="25"/>
      <c r="FW642" s="25"/>
      <c r="FX642" s="25"/>
      <c r="FY642" s="26"/>
    </row>
    <row r="643" spans="1:181" x14ac:dyDescent="0.25">
      <c r="A643" s="2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V643" s="25"/>
      <c r="FW643" s="25"/>
      <c r="FX643" s="25"/>
      <c r="FY643" s="26"/>
    </row>
    <row r="644" spans="1:181" x14ac:dyDescent="0.25">
      <c r="A644" s="2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V644" s="25"/>
      <c r="FW644" s="25"/>
      <c r="FX644" s="25"/>
      <c r="FY644" s="26"/>
    </row>
    <row r="645" spans="1:181" x14ac:dyDescent="0.25">
      <c r="A645" s="2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V645" s="25"/>
      <c r="FW645" s="25"/>
      <c r="FX645" s="25"/>
      <c r="FY645" s="26"/>
    </row>
    <row r="646" spans="1:181" x14ac:dyDescent="0.25">
      <c r="A646" s="2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V646" s="25"/>
      <c r="FW646" s="25"/>
      <c r="FX646" s="25"/>
      <c r="FY646" s="26"/>
    </row>
    <row r="647" spans="1:181" x14ac:dyDescent="0.25">
      <c r="A647" s="2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V647" s="25"/>
      <c r="FW647" s="25"/>
      <c r="FX647" s="25"/>
      <c r="FY647" s="26"/>
    </row>
    <row r="648" spans="1:181" x14ac:dyDescent="0.25">
      <c r="A648" s="2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V648" s="25"/>
      <c r="FW648" s="25"/>
      <c r="FX648" s="25"/>
      <c r="FY648" s="26"/>
    </row>
    <row r="649" spans="1:181" x14ac:dyDescent="0.25">
      <c r="A649" s="2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V649" s="25"/>
      <c r="FW649" s="25"/>
      <c r="FX649" s="25"/>
      <c r="FY649" s="26"/>
    </row>
    <row r="650" spans="1:181" x14ac:dyDescent="0.25">
      <c r="A650" s="2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V650" s="25"/>
      <c r="FW650" s="25"/>
      <c r="FX650" s="25"/>
      <c r="FY650" s="26"/>
    </row>
    <row r="651" spans="1:181" x14ac:dyDescent="0.25">
      <c r="A651" s="2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V651" s="25"/>
      <c r="FW651" s="25"/>
      <c r="FX651" s="25"/>
      <c r="FY651" s="26"/>
    </row>
    <row r="652" spans="1:181" x14ac:dyDescent="0.25">
      <c r="A652" s="2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V652" s="25"/>
      <c r="FW652" s="25"/>
      <c r="FX652" s="25"/>
      <c r="FY652" s="26"/>
    </row>
    <row r="653" spans="1:181" x14ac:dyDescent="0.25">
      <c r="A653" s="2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V653" s="25"/>
      <c r="FW653" s="25"/>
      <c r="FX653" s="25"/>
      <c r="FY653" s="26"/>
    </row>
    <row r="654" spans="1:181" x14ac:dyDescent="0.25">
      <c r="A654" s="2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V654" s="25"/>
      <c r="FW654" s="25"/>
      <c r="FX654" s="25"/>
      <c r="FY654" s="26"/>
    </row>
    <row r="655" spans="1:181" x14ac:dyDescent="0.25">
      <c r="A655" s="2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V655" s="25"/>
      <c r="FW655" s="25"/>
      <c r="FX655" s="25"/>
      <c r="FY655" s="26"/>
    </row>
    <row r="656" spans="1:181" x14ac:dyDescent="0.25">
      <c r="A656" s="2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V656" s="25"/>
      <c r="FW656" s="25"/>
      <c r="FX656" s="25"/>
      <c r="FY656" s="26"/>
    </row>
    <row r="657" spans="1:181" x14ac:dyDescent="0.25">
      <c r="A657" s="2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V657" s="25"/>
      <c r="FW657" s="25"/>
      <c r="FX657" s="25"/>
      <c r="FY657" s="26"/>
    </row>
    <row r="658" spans="1:181" x14ac:dyDescent="0.25">
      <c r="A658" s="2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V658" s="25"/>
      <c r="FW658" s="25"/>
      <c r="FX658" s="25"/>
      <c r="FY658" s="26"/>
    </row>
    <row r="659" spans="1:181" x14ac:dyDescent="0.25">
      <c r="A659" s="2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V659" s="25"/>
      <c r="FW659" s="25"/>
      <c r="FX659" s="25"/>
      <c r="FY659" s="26"/>
    </row>
    <row r="660" spans="1:181" x14ac:dyDescent="0.25">
      <c r="A660" s="2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V660" s="25"/>
      <c r="FW660" s="25"/>
      <c r="FX660" s="25"/>
      <c r="FY660" s="26"/>
    </row>
    <row r="661" spans="1:181" x14ac:dyDescent="0.25">
      <c r="A661" s="2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V661" s="25"/>
      <c r="FW661" s="25"/>
      <c r="FX661" s="25"/>
      <c r="FY661" s="26"/>
    </row>
    <row r="662" spans="1:181" x14ac:dyDescent="0.25">
      <c r="A662" s="2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V662" s="25"/>
      <c r="FW662" s="25"/>
      <c r="FX662" s="25"/>
      <c r="FY662" s="26"/>
    </row>
    <row r="663" spans="1:181" x14ac:dyDescent="0.25">
      <c r="A663" s="2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V663" s="25"/>
      <c r="FW663" s="25"/>
      <c r="FX663" s="25"/>
      <c r="FY663" s="26"/>
    </row>
    <row r="664" spans="1:181" x14ac:dyDescent="0.25">
      <c r="A664" s="2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V664" s="25"/>
      <c r="FW664" s="25"/>
      <c r="FX664" s="25"/>
      <c r="FY664" s="26"/>
    </row>
    <row r="665" spans="1:181" x14ac:dyDescent="0.25">
      <c r="A665" s="2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V665" s="25"/>
      <c r="FW665" s="25"/>
      <c r="FX665" s="25"/>
      <c r="FY665" s="26"/>
    </row>
    <row r="666" spans="1:181" x14ac:dyDescent="0.25">
      <c r="A666" s="2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V666" s="25"/>
      <c r="FW666" s="25"/>
      <c r="FX666" s="25"/>
      <c r="FY666" s="26"/>
    </row>
    <row r="667" spans="1:181" x14ac:dyDescent="0.25">
      <c r="A667" s="2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V667" s="25"/>
      <c r="FW667" s="25"/>
      <c r="FX667" s="25"/>
      <c r="FY667" s="26"/>
    </row>
    <row r="668" spans="1:181" x14ac:dyDescent="0.25">
      <c r="A668" s="2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V668" s="25"/>
      <c r="FW668" s="25"/>
      <c r="FX668" s="25"/>
      <c r="FY668" s="26"/>
    </row>
    <row r="669" spans="1:181" x14ac:dyDescent="0.25">
      <c r="A669" s="2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V669" s="25"/>
      <c r="FW669" s="25"/>
      <c r="FX669" s="25"/>
      <c r="FY669" s="26"/>
    </row>
    <row r="670" spans="1:181" x14ac:dyDescent="0.25">
      <c r="A670" s="2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V670" s="25"/>
      <c r="FW670" s="25"/>
      <c r="FX670" s="25"/>
      <c r="FY670" s="26"/>
    </row>
    <row r="671" spans="1:181" x14ac:dyDescent="0.25">
      <c r="A671" s="2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V671" s="25"/>
      <c r="FW671" s="25"/>
      <c r="FX671" s="25"/>
      <c r="FY671" s="26"/>
    </row>
    <row r="672" spans="1:181" x14ac:dyDescent="0.25">
      <c r="A672" s="2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V672" s="25"/>
      <c r="FW672" s="25"/>
      <c r="FX672" s="25"/>
      <c r="FY672" s="26"/>
    </row>
    <row r="673" spans="1:181" x14ac:dyDescent="0.25">
      <c r="A673" s="2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V673" s="25"/>
      <c r="FW673" s="25"/>
      <c r="FX673" s="25"/>
      <c r="FY673" s="26"/>
    </row>
    <row r="674" spans="1:181" x14ac:dyDescent="0.25">
      <c r="A674" s="2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V674" s="25"/>
      <c r="FW674" s="25"/>
      <c r="FX674" s="25"/>
      <c r="FY674" s="26"/>
    </row>
    <row r="675" spans="1:181" x14ac:dyDescent="0.25">
      <c r="A675" s="2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V675" s="25"/>
      <c r="FW675" s="25"/>
      <c r="FX675" s="25"/>
      <c r="FY675" s="26"/>
    </row>
    <row r="676" spans="1:181" x14ac:dyDescent="0.25">
      <c r="A676" s="2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V676" s="25"/>
      <c r="FW676" s="25"/>
      <c r="FX676" s="25"/>
      <c r="FY676" s="26"/>
    </row>
    <row r="677" spans="1:181" x14ac:dyDescent="0.25">
      <c r="A677" s="2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V677" s="25"/>
      <c r="FW677" s="25"/>
      <c r="FX677" s="25"/>
      <c r="FY677" s="26"/>
    </row>
    <row r="678" spans="1:181" x14ac:dyDescent="0.25">
      <c r="A678" s="2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V678" s="25"/>
      <c r="FW678" s="25"/>
      <c r="FX678" s="25"/>
      <c r="FY678" s="26"/>
    </row>
    <row r="679" spans="1:181" x14ac:dyDescent="0.25">
      <c r="A679" s="2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V679" s="25"/>
      <c r="FW679" s="25"/>
      <c r="FX679" s="25"/>
      <c r="FY679" s="26"/>
    </row>
    <row r="680" spans="1:181" x14ac:dyDescent="0.25">
      <c r="A680" s="2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V680" s="25"/>
      <c r="FW680" s="25"/>
      <c r="FX680" s="25"/>
      <c r="FY680" s="26"/>
    </row>
    <row r="681" spans="1:181" x14ac:dyDescent="0.25">
      <c r="A681" s="2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V681" s="25"/>
      <c r="FW681" s="25"/>
      <c r="FX681" s="25"/>
      <c r="FY681" s="26"/>
    </row>
    <row r="682" spans="1:181" x14ac:dyDescent="0.25">
      <c r="A682" s="2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V682" s="25"/>
      <c r="FW682" s="25"/>
      <c r="FX682" s="25"/>
      <c r="FY682" s="26"/>
    </row>
    <row r="683" spans="1:181" x14ac:dyDescent="0.25">
      <c r="A683" s="2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V683" s="25"/>
      <c r="FW683" s="25"/>
      <c r="FX683" s="25"/>
      <c r="FY683" s="26"/>
    </row>
    <row r="684" spans="1:181" x14ac:dyDescent="0.25">
      <c r="A684" s="2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V684" s="25"/>
      <c r="FW684" s="25"/>
      <c r="FX684" s="25"/>
      <c r="FY684" s="26"/>
    </row>
    <row r="685" spans="1:181" x14ac:dyDescent="0.25">
      <c r="A685" s="2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V685" s="25"/>
      <c r="FW685" s="25"/>
      <c r="FX685" s="25"/>
      <c r="FY685" s="26"/>
    </row>
    <row r="686" spans="1:181" x14ac:dyDescent="0.25">
      <c r="A686" s="2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V686" s="25"/>
      <c r="FW686" s="25"/>
      <c r="FX686" s="25"/>
      <c r="FY686" s="26"/>
    </row>
    <row r="687" spans="1:181" x14ac:dyDescent="0.25">
      <c r="A687" s="2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V687" s="25"/>
      <c r="FW687" s="25"/>
      <c r="FX687" s="25"/>
      <c r="FY687" s="26"/>
    </row>
    <row r="688" spans="1:181" x14ac:dyDescent="0.25">
      <c r="A688" s="2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V688" s="25"/>
      <c r="FW688" s="25"/>
      <c r="FX688" s="25"/>
      <c r="FY688" s="26"/>
    </row>
    <row r="689" spans="1:181" x14ac:dyDescent="0.25">
      <c r="A689" s="2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V689" s="25"/>
      <c r="FW689" s="25"/>
      <c r="FX689" s="25"/>
      <c r="FY689" s="26"/>
    </row>
    <row r="690" spans="1:181" x14ac:dyDescent="0.25">
      <c r="A690" s="2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V690" s="25"/>
      <c r="FW690" s="25"/>
      <c r="FX690" s="25"/>
      <c r="FY690" s="26"/>
    </row>
    <row r="691" spans="1:181" x14ac:dyDescent="0.25">
      <c r="A691" s="2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V691" s="25"/>
      <c r="FW691" s="25"/>
      <c r="FX691" s="25"/>
      <c r="FY691" s="26"/>
    </row>
    <row r="692" spans="1:181" x14ac:dyDescent="0.25">
      <c r="A692" s="2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V692" s="25"/>
      <c r="FW692" s="25"/>
      <c r="FX692" s="25"/>
      <c r="FY692" s="26"/>
    </row>
    <row r="693" spans="1:181" x14ac:dyDescent="0.25">
      <c r="A693" s="2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V693" s="25"/>
      <c r="FW693" s="25"/>
      <c r="FX693" s="25"/>
      <c r="FY693" s="26"/>
    </row>
    <row r="694" spans="1:181" x14ac:dyDescent="0.25">
      <c r="A694" s="2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V694" s="25"/>
      <c r="FW694" s="25"/>
      <c r="FX694" s="25"/>
      <c r="FY694" s="26"/>
    </row>
    <row r="695" spans="1:181" x14ac:dyDescent="0.25">
      <c r="A695" s="2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V695" s="25"/>
      <c r="FW695" s="25"/>
      <c r="FX695" s="25"/>
      <c r="FY695" s="26"/>
    </row>
    <row r="696" spans="1:181" x14ac:dyDescent="0.25">
      <c r="A696" s="2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V696" s="25"/>
      <c r="FW696" s="25"/>
      <c r="FX696" s="25"/>
      <c r="FY696" s="26"/>
    </row>
    <row r="697" spans="1:181" x14ac:dyDescent="0.25">
      <c r="A697" s="2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V697" s="25"/>
      <c r="FW697" s="25"/>
      <c r="FX697" s="25"/>
      <c r="FY697" s="26"/>
    </row>
    <row r="698" spans="1:181" x14ac:dyDescent="0.25">
      <c r="A698" s="2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V698" s="25"/>
      <c r="FW698" s="25"/>
      <c r="FX698" s="25"/>
      <c r="FY698" s="26"/>
    </row>
    <row r="699" spans="1:181" x14ac:dyDescent="0.25">
      <c r="A699" s="2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V699" s="25"/>
      <c r="FW699" s="25"/>
      <c r="FX699" s="25"/>
      <c r="FY699" s="26"/>
    </row>
    <row r="700" spans="1:181" x14ac:dyDescent="0.25">
      <c r="A700" s="2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V700" s="25"/>
      <c r="FW700" s="25"/>
      <c r="FX700" s="25"/>
      <c r="FY700" s="26"/>
    </row>
    <row r="701" spans="1:181" x14ac:dyDescent="0.25">
      <c r="A701" s="2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V701" s="25"/>
      <c r="FW701" s="25"/>
      <c r="FX701" s="25"/>
      <c r="FY701" s="26"/>
    </row>
    <row r="702" spans="1:181" x14ac:dyDescent="0.25">
      <c r="A702" s="2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V702" s="25"/>
      <c r="FW702" s="25"/>
      <c r="FX702" s="25"/>
      <c r="FY702" s="26"/>
    </row>
    <row r="703" spans="1:181" x14ac:dyDescent="0.25">
      <c r="A703" s="2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V703" s="25"/>
      <c r="FW703" s="25"/>
      <c r="FX703" s="25"/>
      <c r="FY703" s="26"/>
    </row>
    <row r="704" spans="1:181" x14ac:dyDescent="0.25">
      <c r="A704" s="2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V704" s="25"/>
      <c r="FW704" s="25"/>
      <c r="FX704" s="25"/>
      <c r="FY704" s="26"/>
    </row>
    <row r="705" spans="1:181" x14ac:dyDescent="0.25">
      <c r="A705" s="2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V705" s="25"/>
      <c r="FW705" s="25"/>
      <c r="FX705" s="25"/>
      <c r="FY705" s="26"/>
    </row>
    <row r="706" spans="1:181" x14ac:dyDescent="0.25">
      <c r="A706" s="2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V706" s="25"/>
      <c r="FW706" s="25"/>
      <c r="FX706" s="25"/>
      <c r="FY706" s="26"/>
    </row>
    <row r="707" spans="1:181" x14ac:dyDescent="0.25">
      <c r="A707" s="2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V707" s="25"/>
      <c r="FW707" s="25"/>
      <c r="FX707" s="25"/>
      <c r="FY707" s="26"/>
    </row>
    <row r="708" spans="1:181" x14ac:dyDescent="0.25">
      <c r="A708" s="2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V708" s="25"/>
      <c r="FW708" s="25"/>
      <c r="FX708" s="25"/>
      <c r="FY708" s="26"/>
    </row>
    <row r="709" spans="1:181" x14ac:dyDescent="0.25">
      <c r="A709" s="2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V709" s="25"/>
      <c r="FW709" s="25"/>
      <c r="FX709" s="25"/>
      <c r="FY709" s="26"/>
    </row>
    <row r="710" spans="1:181" x14ac:dyDescent="0.25">
      <c r="A710" s="2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V710" s="25"/>
      <c r="FW710" s="25"/>
      <c r="FX710" s="25"/>
      <c r="FY710" s="26"/>
    </row>
    <row r="711" spans="1:181" x14ac:dyDescent="0.25">
      <c r="A711" s="2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V711" s="25"/>
      <c r="FW711" s="25"/>
      <c r="FX711" s="25"/>
      <c r="FY711" s="26"/>
    </row>
    <row r="712" spans="1:181" x14ac:dyDescent="0.25">
      <c r="A712" s="2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V712" s="25"/>
      <c r="FW712" s="25"/>
      <c r="FX712" s="25"/>
      <c r="FY712" s="26"/>
    </row>
    <row r="713" spans="1:181" x14ac:dyDescent="0.25">
      <c r="A713" s="2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V713" s="25"/>
      <c r="FW713" s="25"/>
      <c r="FX713" s="25"/>
      <c r="FY713" s="26"/>
    </row>
    <row r="714" spans="1:181" x14ac:dyDescent="0.25">
      <c r="A714" s="2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V714" s="25"/>
      <c r="FW714" s="25"/>
      <c r="FX714" s="25"/>
      <c r="FY714" s="26"/>
    </row>
    <row r="715" spans="1:181" x14ac:dyDescent="0.25">
      <c r="A715" s="2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V715" s="25"/>
      <c r="FW715" s="25"/>
      <c r="FX715" s="25"/>
      <c r="FY715" s="26"/>
    </row>
    <row r="716" spans="1:181" x14ac:dyDescent="0.25">
      <c r="A716" s="2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V716" s="25"/>
      <c r="FW716" s="25"/>
      <c r="FX716" s="25"/>
      <c r="FY716" s="26"/>
    </row>
    <row r="717" spans="1:181" x14ac:dyDescent="0.25">
      <c r="A717" s="2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V717" s="25"/>
      <c r="FW717" s="25"/>
      <c r="FX717" s="25"/>
      <c r="FY717" s="26"/>
    </row>
    <row r="718" spans="1:181" x14ac:dyDescent="0.25">
      <c r="A718" s="2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V718" s="25"/>
      <c r="FW718" s="25"/>
      <c r="FX718" s="25"/>
      <c r="FY718" s="26"/>
    </row>
    <row r="719" spans="1:181" x14ac:dyDescent="0.25">
      <c r="A719" s="2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V719" s="25"/>
      <c r="FW719" s="25"/>
      <c r="FX719" s="25"/>
      <c r="FY719" s="26"/>
    </row>
    <row r="720" spans="1:181" x14ac:dyDescent="0.25">
      <c r="A720" s="2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V720" s="25"/>
      <c r="FW720" s="25"/>
      <c r="FX720" s="25"/>
      <c r="FY720" s="26"/>
    </row>
    <row r="721" spans="1:181" x14ac:dyDescent="0.25">
      <c r="A721" s="2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V721" s="25"/>
      <c r="FW721" s="25"/>
      <c r="FX721" s="25"/>
      <c r="FY721" s="26"/>
    </row>
    <row r="722" spans="1:181" x14ac:dyDescent="0.25">
      <c r="A722" s="2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V722" s="25"/>
      <c r="FW722" s="25"/>
      <c r="FX722" s="25"/>
      <c r="FY722" s="26"/>
    </row>
    <row r="723" spans="1:181" x14ac:dyDescent="0.25">
      <c r="A723" s="2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V723" s="25"/>
      <c r="FW723" s="25"/>
      <c r="FX723" s="25"/>
      <c r="FY723" s="26"/>
    </row>
    <row r="724" spans="1:181" x14ac:dyDescent="0.25">
      <c r="A724" s="2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V724" s="25"/>
      <c r="FW724" s="25"/>
      <c r="FX724" s="25"/>
      <c r="FY724" s="26"/>
    </row>
    <row r="725" spans="1:181" x14ac:dyDescent="0.25">
      <c r="A725" s="2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V725" s="25"/>
      <c r="FW725" s="25"/>
      <c r="FX725" s="25"/>
      <c r="FY725" s="26"/>
    </row>
    <row r="726" spans="1:181" x14ac:dyDescent="0.25">
      <c r="A726" s="2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V726" s="25"/>
      <c r="FW726" s="25"/>
      <c r="FX726" s="25"/>
      <c r="FY726" s="26"/>
    </row>
    <row r="727" spans="1:181" x14ac:dyDescent="0.25">
      <c r="A727" s="2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V727" s="25"/>
      <c r="FW727" s="25"/>
      <c r="FX727" s="25"/>
      <c r="FY727" s="26"/>
    </row>
    <row r="728" spans="1:181" x14ac:dyDescent="0.25">
      <c r="A728" s="2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V728" s="25"/>
      <c r="FW728" s="25"/>
      <c r="FX728" s="25"/>
      <c r="FY728" s="26"/>
    </row>
    <row r="729" spans="1:181" x14ac:dyDescent="0.25">
      <c r="A729" s="2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V729" s="25"/>
      <c r="FW729" s="25"/>
      <c r="FX729" s="25"/>
      <c r="FY729" s="26"/>
    </row>
    <row r="730" spans="1:181" x14ac:dyDescent="0.25">
      <c r="A730" s="2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V730" s="25"/>
      <c r="FW730" s="25"/>
      <c r="FX730" s="25"/>
      <c r="FY730" s="26"/>
    </row>
    <row r="731" spans="1:181" x14ac:dyDescent="0.25">
      <c r="A731" s="2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V731" s="25"/>
      <c r="FW731" s="25"/>
      <c r="FX731" s="25"/>
      <c r="FY731" s="26"/>
    </row>
    <row r="732" spans="1:181" x14ac:dyDescent="0.25">
      <c r="A732" s="2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V732" s="25"/>
      <c r="FW732" s="25"/>
      <c r="FX732" s="25"/>
      <c r="FY732" s="26"/>
    </row>
    <row r="733" spans="1:181" x14ac:dyDescent="0.25">
      <c r="A733" s="2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V733" s="25"/>
      <c r="FW733" s="25"/>
      <c r="FX733" s="25"/>
      <c r="FY733" s="26"/>
    </row>
    <row r="734" spans="1:181" x14ac:dyDescent="0.25">
      <c r="A734" s="2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V734" s="25"/>
      <c r="FW734" s="25"/>
      <c r="FX734" s="25"/>
      <c r="FY734" s="26"/>
    </row>
    <row r="735" spans="1:181" x14ac:dyDescent="0.25">
      <c r="A735" s="2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V735" s="25"/>
      <c r="FW735" s="25"/>
      <c r="FX735" s="25"/>
      <c r="FY735" s="26"/>
    </row>
    <row r="736" spans="1:181" x14ac:dyDescent="0.25">
      <c r="A736" s="2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V736" s="25"/>
      <c r="FW736" s="25"/>
      <c r="FX736" s="25"/>
      <c r="FY736" s="26"/>
    </row>
    <row r="737" spans="1:181" x14ac:dyDescent="0.25">
      <c r="A737" s="2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V737" s="25"/>
      <c r="FW737" s="25"/>
      <c r="FX737" s="25"/>
      <c r="FY737" s="26"/>
    </row>
    <row r="738" spans="1:181" x14ac:dyDescent="0.25">
      <c r="A738" s="2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V738" s="25"/>
      <c r="FW738" s="25"/>
      <c r="FX738" s="25"/>
      <c r="FY738" s="26"/>
    </row>
    <row r="739" spans="1:181" x14ac:dyDescent="0.25">
      <c r="A739" s="2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V739" s="25"/>
      <c r="FW739" s="25"/>
      <c r="FX739" s="25"/>
      <c r="FY739" s="26"/>
    </row>
    <row r="740" spans="1:181" x14ac:dyDescent="0.25">
      <c r="A740" s="2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V740" s="25"/>
      <c r="FW740" s="25"/>
      <c r="FX740" s="25"/>
      <c r="FY740" s="26"/>
    </row>
    <row r="741" spans="1:181" x14ac:dyDescent="0.25">
      <c r="A741" s="2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V741" s="25"/>
      <c r="FW741" s="25"/>
      <c r="FX741" s="25"/>
      <c r="FY741" s="26"/>
    </row>
    <row r="742" spans="1:181" x14ac:dyDescent="0.25">
      <c r="A742" s="2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V742" s="25"/>
      <c r="FW742" s="25"/>
      <c r="FX742" s="25"/>
      <c r="FY742" s="26"/>
    </row>
    <row r="743" spans="1:181" x14ac:dyDescent="0.25">
      <c r="A743" s="2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V743" s="25"/>
      <c r="FW743" s="25"/>
      <c r="FX743" s="25"/>
      <c r="FY743" s="26"/>
    </row>
    <row r="744" spans="1:181" x14ac:dyDescent="0.25">
      <c r="A744" s="2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V744" s="25"/>
      <c r="FW744" s="25"/>
      <c r="FX744" s="25"/>
      <c r="FY744" s="26"/>
    </row>
    <row r="745" spans="1:181" x14ac:dyDescent="0.25">
      <c r="A745" s="2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V745" s="25"/>
      <c r="FW745" s="25"/>
      <c r="FX745" s="25"/>
      <c r="FY745" s="26"/>
    </row>
    <row r="746" spans="1:181" x14ac:dyDescent="0.25">
      <c r="A746" s="2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V746" s="25"/>
      <c r="FW746" s="25"/>
      <c r="FX746" s="25"/>
      <c r="FY746" s="26"/>
    </row>
    <row r="747" spans="1:181" x14ac:dyDescent="0.25">
      <c r="A747" s="2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V747" s="25"/>
      <c r="FW747" s="25"/>
      <c r="FX747" s="25"/>
      <c r="FY747" s="26"/>
    </row>
    <row r="748" spans="1:181" x14ac:dyDescent="0.25">
      <c r="A748" s="2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V748" s="25"/>
      <c r="FW748" s="25"/>
      <c r="FX748" s="25"/>
      <c r="FY748" s="26"/>
    </row>
    <row r="749" spans="1:181" x14ac:dyDescent="0.25">
      <c r="A749" s="2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V749" s="25"/>
      <c r="FW749" s="25"/>
      <c r="FX749" s="25"/>
      <c r="FY749" s="26"/>
    </row>
    <row r="750" spans="1:181" x14ac:dyDescent="0.25">
      <c r="A750" s="2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V750" s="25"/>
      <c r="FW750" s="25"/>
      <c r="FX750" s="25"/>
      <c r="FY750" s="26"/>
    </row>
    <row r="751" spans="1:181" x14ac:dyDescent="0.25">
      <c r="A751" s="2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V751" s="25"/>
      <c r="FW751" s="25"/>
      <c r="FX751" s="25"/>
      <c r="FY751" s="26"/>
    </row>
    <row r="752" spans="1:181" x14ac:dyDescent="0.25">
      <c r="A752" s="2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V752" s="25"/>
      <c r="FW752" s="25"/>
      <c r="FX752" s="25"/>
      <c r="FY752" s="26"/>
    </row>
    <row r="753" spans="1:181" x14ac:dyDescent="0.25">
      <c r="A753" s="2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V753" s="25"/>
      <c r="FW753" s="25"/>
      <c r="FX753" s="25"/>
      <c r="FY753" s="26"/>
    </row>
    <row r="754" spans="1:181" x14ac:dyDescent="0.25">
      <c r="A754" s="2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V754" s="25"/>
      <c r="FW754" s="25"/>
      <c r="FX754" s="25"/>
      <c r="FY754" s="26"/>
    </row>
    <row r="755" spans="1:181" x14ac:dyDescent="0.25">
      <c r="A755" s="2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V755" s="25"/>
      <c r="FW755" s="25"/>
      <c r="FX755" s="25"/>
      <c r="FY755" s="26"/>
    </row>
    <row r="756" spans="1:181" x14ac:dyDescent="0.25">
      <c r="A756" s="2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V756" s="25"/>
      <c r="FW756" s="25"/>
      <c r="FX756" s="25"/>
      <c r="FY756" s="26"/>
    </row>
    <row r="757" spans="1:181" x14ac:dyDescent="0.25">
      <c r="A757" s="2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V757" s="25"/>
      <c r="FW757" s="25"/>
      <c r="FX757" s="25"/>
      <c r="FY757" s="26"/>
    </row>
    <row r="758" spans="1:181" x14ac:dyDescent="0.25">
      <c r="A758" s="2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V758" s="25"/>
      <c r="FW758" s="25"/>
      <c r="FX758" s="25"/>
      <c r="FY758" s="26"/>
    </row>
    <row r="759" spans="1:181" x14ac:dyDescent="0.25">
      <c r="A759" s="2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V759" s="25"/>
      <c r="FW759" s="25"/>
      <c r="FX759" s="25"/>
      <c r="FY759" s="26"/>
    </row>
    <row r="760" spans="1:181" x14ac:dyDescent="0.25">
      <c r="A760" s="2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V760" s="25"/>
      <c r="FW760" s="25"/>
      <c r="FX760" s="25"/>
      <c r="FY760" s="26"/>
    </row>
    <row r="761" spans="1:181" x14ac:dyDescent="0.25">
      <c r="A761" s="2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V761" s="25"/>
      <c r="FW761" s="25"/>
      <c r="FX761" s="25"/>
      <c r="FY761" s="26"/>
    </row>
    <row r="762" spans="1:181" x14ac:dyDescent="0.25">
      <c r="A762" s="2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V762" s="25"/>
      <c r="FW762" s="25"/>
      <c r="FX762" s="25"/>
      <c r="FY762" s="26"/>
    </row>
    <row r="763" spans="1:181" x14ac:dyDescent="0.25">
      <c r="A763" s="2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V763" s="25"/>
      <c r="FW763" s="25"/>
      <c r="FX763" s="25"/>
      <c r="FY763" s="26"/>
    </row>
    <row r="764" spans="1:181" x14ac:dyDescent="0.25">
      <c r="A764" s="2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V764" s="25"/>
      <c r="FW764" s="25"/>
      <c r="FX764" s="25"/>
      <c r="FY764" s="26"/>
    </row>
    <row r="765" spans="1:181" x14ac:dyDescent="0.25">
      <c r="A765" s="2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V765" s="25"/>
      <c r="FW765" s="25"/>
      <c r="FX765" s="25"/>
      <c r="FY765" s="26"/>
    </row>
    <row r="766" spans="1:181" x14ac:dyDescent="0.25">
      <c r="A766" s="2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V766" s="25"/>
      <c r="FW766" s="25"/>
      <c r="FX766" s="25"/>
      <c r="FY766" s="26"/>
    </row>
    <row r="767" spans="1:181" x14ac:dyDescent="0.25">
      <c r="A767" s="2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V767" s="25"/>
      <c r="FW767" s="25"/>
      <c r="FX767" s="25"/>
      <c r="FY767" s="26"/>
    </row>
    <row r="768" spans="1:181" x14ac:dyDescent="0.25">
      <c r="A768" s="2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V768" s="25"/>
      <c r="FW768" s="25"/>
      <c r="FX768" s="25"/>
      <c r="FY768" s="26"/>
    </row>
    <row r="769" spans="1:181" x14ac:dyDescent="0.25">
      <c r="A769" s="2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V769" s="25"/>
      <c r="FW769" s="25"/>
      <c r="FX769" s="25"/>
      <c r="FY769" s="26"/>
    </row>
    <row r="770" spans="1:181" x14ac:dyDescent="0.25">
      <c r="A770" s="2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V770" s="25"/>
      <c r="FW770" s="25"/>
      <c r="FX770" s="25"/>
      <c r="FY770" s="26"/>
    </row>
    <row r="771" spans="1:181" x14ac:dyDescent="0.25">
      <c r="A771" s="2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V771" s="25"/>
      <c r="FW771" s="25"/>
      <c r="FX771" s="25"/>
      <c r="FY771" s="26"/>
    </row>
    <row r="772" spans="1:181" x14ac:dyDescent="0.25">
      <c r="A772" s="2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V772" s="25"/>
      <c r="FW772" s="25"/>
      <c r="FX772" s="25"/>
      <c r="FY772" s="26"/>
    </row>
    <row r="773" spans="1:181" x14ac:dyDescent="0.25">
      <c r="A773" s="2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V773" s="25"/>
      <c r="FW773" s="25"/>
      <c r="FX773" s="25"/>
      <c r="FY773" s="26"/>
    </row>
    <row r="774" spans="1:181" x14ac:dyDescent="0.25">
      <c r="A774" s="2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V774" s="25"/>
      <c r="FW774" s="25"/>
      <c r="FX774" s="25"/>
      <c r="FY774" s="26"/>
    </row>
    <row r="775" spans="1:181" x14ac:dyDescent="0.25">
      <c r="A775" s="2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V775" s="25"/>
      <c r="FW775" s="25"/>
      <c r="FX775" s="25"/>
      <c r="FY775" s="26"/>
    </row>
    <row r="776" spans="1:181" x14ac:dyDescent="0.25"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</row>
    <row r="777" spans="1:181" x14ac:dyDescent="0.25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</row>
  </sheetData>
  <sheetProtection formatRows="0" insertColumns="0" insertRows="0" deleteColumns="0" deleteRows="0" sort="0" autoFilter="0" pivotTables="0"/>
  <autoFilter ref="A8:GB8" xr:uid="{00000000-0009-0000-0000-000000000000}"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9" showButton="0"/>
    <filterColumn colId="90" showButton="0"/>
    <filterColumn colId="91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2" showButton="0"/>
    <filterColumn colId="103" showButton="0"/>
    <filterColumn colId="104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4" showButton="0"/>
    <filterColumn colId="125" showButton="0"/>
    <filterColumn colId="126" showButton="0"/>
  </autoFilter>
  <mergeCells count="42">
    <mergeCell ref="CP8:CS8"/>
    <mergeCell ref="DQ8:DT8"/>
    <mergeCell ref="DU8:DX8"/>
    <mergeCell ref="CU8:CX8"/>
    <mergeCell ref="CY8:DB8"/>
    <mergeCell ref="DD8:DG8"/>
    <mergeCell ref="DH8:DK8"/>
    <mergeCell ref="DL8:DO8"/>
    <mergeCell ref="BU8:BX8"/>
    <mergeCell ref="BY8:CB8"/>
    <mergeCell ref="CC8:CF8"/>
    <mergeCell ref="CH8:CK8"/>
    <mergeCell ref="CL8:CO8"/>
    <mergeCell ref="AY8:BB8"/>
    <mergeCell ref="BC8:BG8"/>
    <mergeCell ref="BH8:BK8"/>
    <mergeCell ref="BL8:BO8"/>
    <mergeCell ref="BP8:BT8"/>
    <mergeCell ref="AC8:AG8"/>
    <mergeCell ref="AH8:AK8"/>
    <mergeCell ref="AL8:AO8"/>
    <mergeCell ref="AP8:AT8"/>
    <mergeCell ref="AU8:AX8"/>
    <mergeCell ref="G8:K8"/>
    <mergeCell ref="L8:O8"/>
    <mergeCell ref="P8:T8"/>
    <mergeCell ref="U8:X8"/>
    <mergeCell ref="Y8:AB8"/>
    <mergeCell ref="A6:B6"/>
    <mergeCell ref="FV1:GA1"/>
    <mergeCell ref="A1:FU1"/>
    <mergeCell ref="FW2:FW7"/>
    <mergeCell ref="GA2:GA7"/>
    <mergeCell ref="FY2:FY7"/>
    <mergeCell ref="FX2:FX7"/>
    <mergeCell ref="FZ2:FZ7"/>
    <mergeCell ref="FV2:FV7"/>
    <mergeCell ref="FU2:FU6"/>
    <mergeCell ref="A2:B2"/>
    <mergeCell ref="A3:B3"/>
    <mergeCell ref="A4:B4"/>
    <mergeCell ref="A5:B5"/>
  </mergeCells>
  <phoneticPr fontId="0" type="noConversion"/>
  <conditionalFormatting sqref="FV86:GA88 FV97:GA99 FV79:GA79 GA82:GA85 FV80:FZ85 FZ95:GA96">
    <cfRule type="cellIs" dxfId="28" priority="2210" stopIfTrue="1" operator="notEqual">
      <formula>""</formula>
    </cfRule>
  </conditionalFormatting>
  <conditionalFormatting sqref="FV97:GA97 FZ96:GA96">
    <cfRule type="cellIs" dxfId="27" priority="1369" stopIfTrue="1" operator="notEqual">
      <formula>""</formula>
    </cfRule>
  </conditionalFormatting>
  <conditionalFormatting sqref="D10:D11 D78:D79 D16:D23 D38:D45 D60:D67 D82:D89 D95:D1048576 D3:D7 BL4 D1">
    <cfRule type="containsText" dxfId="26" priority="75" operator="containsText" text="Fournisseur">
      <formula>NOT(ISERROR(SEARCH("Fournisseur",D1)))</formula>
    </cfRule>
  </conditionalFormatting>
  <conditionalFormatting sqref="GA80:GA81">
    <cfRule type="cellIs" dxfId="25" priority="56" stopIfTrue="1" operator="notEqual">
      <formula>""</formula>
    </cfRule>
  </conditionalFormatting>
  <conditionalFormatting sqref="D80:D81">
    <cfRule type="containsText" dxfId="24" priority="49" operator="containsText" text="Fournisseur">
      <formula>NOT(ISERROR(SEARCH("Fournisseur",D80)))</formula>
    </cfRule>
  </conditionalFormatting>
  <conditionalFormatting sqref="FV90:GA90 FZ91:GA94 FV91:FY96">
    <cfRule type="cellIs" dxfId="23" priority="44" stopIfTrue="1" operator="notEqual">
      <formula>""</formula>
    </cfRule>
  </conditionalFormatting>
  <conditionalFormatting sqref="FZ91:GA92">
    <cfRule type="cellIs" dxfId="22" priority="33" stopIfTrue="1" operator="notEqual">
      <formula>""</formula>
    </cfRule>
  </conditionalFormatting>
  <conditionalFormatting sqref="D90:D94">
    <cfRule type="containsText" dxfId="21" priority="26" operator="containsText" text="Fournisseur">
      <formula>NOT(ISERROR(SEARCH("Fournisseur",D90)))</formula>
    </cfRule>
  </conditionalFormatting>
  <conditionalFormatting sqref="FV57:GA57 FV64:GA66 FV77:GA77 FZ60:GA63 FV58:FY63 FZ73:GA76">
    <cfRule type="cellIs" dxfId="20" priority="24" stopIfTrue="1" operator="notEqual">
      <formula>""</formula>
    </cfRule>
  </conditionalFormatting>
  <conditionalFormatting sqref="FZ74:GA75">
    <cfRule type="cellIs" dxfId="19" priority="23" stopIfTrue="1" operator="notEqual">
      <formula>""</formula>
    </cfRule>
  </conditionalFormatting>
  <conditionalFormatting sqref="D73:D77 D56:D57">
    <cfRule type="containsText" dxfId="18" priority="22" operator="containsText" text="Fournisseur">
      <formula>NOT(ISERROR(SEARCH("Fournisseur",D56)))</formula>
    </cfRule>
  </conditionalFormatting>
  <conditionalFormatting sqref="FZ58:GA59">
    <cfRule type="cellIs" dxfId="17" priority="21" stopIfTrue="1" operator="notEqual">
      <formula>""</formula>
    </cfRule>
  </conditionalFormatting>
  <conditionalFormatting sqref="D58:D59">
    <cfRule type="containsText" dxfId="16" priority="20" operator="containsText" text="Fournisseur">
      <formula>NOT(ISERROR(SEARCH("Fournisseur",D58)))</formula>
    </cfRule>
  </conditionalFormatting>
  <conditionalFormatting sqref="FV68:GA68 FZ69:GA72 FV69:FY76">
    <cfRule type="cellIs" dxfId="15" priority="19" stopIfTrue="1" operator="notEqual">
      <formula>""</formula>
    </cfRule>
  </conditionalFormatting>
  <conditionalFormatting sqref="FZ69:GA70">
    <cfRule type="cellIs" dxfId="14" priority="18" stopIfTrue="1" operator="notEqual">
      <formula>""</formula>
    </cfRule>
  </conditionalFormatting>
  <conditionalFormatting sqref="D68:D72">
    <cfRule type="containsText" dxfId="13" priority="17" operator="containsText" text="Fournisseur">
      <formula>NOT(ISERROR(SEARCH("Fournisseur",D68)))</formula>
    </cfRule>
  </conditionalFormatting>
  <conditionalFormatting sqref="FV42:GA44 FV54:GA55 FV35:GA35 GA38:GA41 FV36:FZ41 FZ51:GA53">
    <cfRule type="cellIs" dxfId="12" priority="16" stopIfTrue="1" operator="notEqual">
      <formula>""</formula>
    </cfRule>
  </conditionalFormatting>
  <conditionalFormatting sqref="FZ52:GA53">
    <cfRule type="cellIs" dxfId="11" priority="15" stopIfTrue="1" operator="notEqual">
      <formula>""</formula>
    </cfRule>
  </conditionalFormatting>
  <conditionalFormatting sqref="D51:D55 D34:D35">
    <cfRule type="containsText" dxfId="10" priority="14" operator="containsText" text="Fournisseur">
      <formula>NOT(ISERROR(SEARCH("Fournisseur",D34)))</formula>
    </cfRule>
  </conditionalFormatting>
  <conditionalFormatting sqref="GA36:GA37">
    <cfRule type="cellIs" dxfId="9" priority="13" stopIfTrue="1" operator="notEqual">
      <formula>""</formula>
    </cfRule>
  </conditionalFormatting>
  <conditionalFormatting sqref="D36:D37">
    <cfRule type="containsText" dxfId="8" priority="12" operator="containsText" text="Fournisseur">
      <formula>NOT(ISERROR(SEARCH("Fournisseur",D36)))</formula>
    </cfRule>
  </conditionalFormatting>
  <conditionalFormatting sqref="FV46:GA46 FZ47:GA50 FV47:FY53">
    <cfRule type="cellIs" dxfId="7" priority="11" stopIfTrue="1" operator="notEqual">
      <formula>""</formula>
    </cfRule>
  </conditionalFormatting>
  <conditionalFormatting sqref="FZ47:GA48">
    <cfRule type="cellIs" dxfId="6" priority="10" stopIfTrue="1" operator="notEqual">
      <formula>""</formula>
    </cfRule>
  </conditionalFormatting>
  <conditionalFormatting sqref="D46:D50">
    <cfRule type="containsText" dxfId="5" priority="9" operator="containsText" text="Fournisseur">
      <formula>NOT(ISERROR(SEARCH("Fournisseur",D46)))</formula>
    </cfRule>
  </conditionalFormatting>
  <conditionalFormatting sqref="FV33:GA33 FV13:GA22">
    <cfRule type="cellIs" dxfId="4" priority="8" stopIfTrue="1" operator="notEqual">
      <formula>""</formula>
    </cfRule>
  </conditionalFormatting>
  <conditionalFormatting sqref="D29:D33 D12:D13">
    <cfRule type="containsText" dxfId="3" priority="6" operator="containsText" text="Fournisseur">
      <formula>NOT(ISERROR(SEARCH("Fournisseur",D12)))</formula>
    </cfRule>
  </conditionalFormatting>
  <conditionalFormatting sqref="D14:D15">
    <cfRule type="containsText" dxfId="2" priority="4" operator="containsText" text="Fournisseur">
      <formula>NOT(ISERROR(SEARCH("Fournisseur",D14)))</formula>
    </cfRule>
  </conditionalFormatting>
  <conditionalFormatting sqref="FV24:GA32">
    <cfRule type="cellIs" dxfId="1" priority="3" stopIfTrue="1" operator="notEqual">
      <formula>""</formula>
    </cfRule>
  </conditionalFormatting>
  <conditionalFormatting sqref="D24:D28">
    <cfRule type="containsText" dxfId="0" priority="1" operator="containsText" text="Fournisseur">
      <formula>NOT(ISERROR(SEARCH("Fournisseur",D24)))</formula>
    </cfRule>
  </conditionalFormatting>
  <pageMargins left="0" right="0" top="0" bottom="0.5" header="0" footer="0.26"/>
  <pageSetup paperSize="5" scale="30" fitToHeight="0" orientation="landscape" r:id="rId1"/>
  <headerFooter scaleWithDoc="0" alignWithMargins="0">
    <oddFooter>&amp;L&amp;"Calibri,Normal"&amp;F&amp;R&amp;"Calibri,Normal"Imprimé le: 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2"/>
  <sheetViews>
    <sheetView topLeftCell="A22" workbookViewId="0">
      <selection activeCell="B36" sqref="B36"/>
    </sheetView>
  </sheetViews>
  <sheetFormatPr baseColWidth="10" defaultRowHeight="12.5" x14ac:dyDescent="0.25"/>
  <cols>
    <col min="1" max="1" width="3.453125" customWidth="1"/>
    <col min="2" max="2" width="104.1796875" customWidth="1"/>
  </cols>
  <sheetData>
    <row r="1" spans="1:2" x14ac:dyDescent="0.25">
      <c r="A1" s="167"/>
      <c r="B1" s="167"/>
    </row>
    <row r="2" spans="1:2" ht="15.5" x14ac:dyDescent="0.35">
      <c r="A2" s="167"/>
      <c r="B2" s="168" t="s">
        <v>40</v>
      </c>
    </row>
    <row r="3" spans="1:2" x14ac:dyDescent="0.25">
      <c r="A3" s="167"/>
      <c r="B3" s="167"/>
    </row>
    <row r="4" spans="1:2" s="172" customFormat="1" ht="25" x14ac:dyDescent="0.25">
      <c r="A4" s="173" t="s">
        <v>41</v>
      </c>
      <c r="B4" s="171" t="s">
        <v>51</v>
      </c>
    </row>
    <row r="5" spans="1:2" x14ac:dyDescent="0.25">
      <c r="A5" s="167"/>
      <c r="B5" s="167"/>
    </row>
    <row r="6" spans="1:2" x14ac:dyDescent="0.25">
      <c r="A6" s="167"/>
      <c r="B6" s="169" t="s">
        <v>42</v>
      </c>
    </row>
    <row r="7" spans="1:2" x14ac:dyDescent="0.25">
      <c r="A7" s="167"/>
      <c r="B7" s="167"/>
    </row>
    <row r="8" spans="1:2" x14ac:dyDescent="0.25">
      <c r="A8" s="167"/>
      <c r="B8" s="167"/>
    </row>
    <row r="9" spans="1:2" x14ac:dyDescent="0.25">
      <c r="A9" s="167"/>
      <c r="B9" s="167"/>
    </row>
    <row r="10" spans="1:2" x14ac:dyDescent="0.25">
      <c r="A10" s="167"/>
      <c r="B10" s="167"/>
    </row>
    <row r="11" spans="1:2" x14ac:dyDescent="0.25">
      <c r="A11" s="167"/>
      <c r="B11" s="167"/>
    </row>
    <row r="12" spans="1:2" x14ac:dyDescent="0.25">
      <c r="A12" s="167"/>
      <c r="B12" s="167"/>
    </row>
    <row r="13" spans="1:2" x14ac:dyDescent="0.25">
      <c r="A13" s="167"/>
      <c r="B13" s="167"/>
    </row>
    <row r="14" spans="1:2" x14ac:dyDescent="0.25">
      <c r="A14" s="167"/>
      <c r="B14" s="167"/>
    </row>
    <row r="15" spans="1:2" x14ac:dyDescent="0.25">
      <c r="A15" s="167"/>
      <c r="B15" s="167"/>
    </row>
    <row r="16" spans="1:2" x14ac:dyDescent="0.25">
      <c r="A16" s="167"/>
      <c r="B16" s="167"/>
    </row>
    <row r="17" spans="1:2" x14ac:dyDescent="0.25">
      <c r="A17" s="167"/>
      <c r="B17" s="167"/>
    </row>
    <row r="18" spans="1:2" x14ac:dyDescent="0.25">
      <c r="A18" s="167"/>
      <c r="B18" s="167"/>
    </row>
    <row r="19" spans="1:2" ht="13" x14ac:dyDescent="0.3">
      <c r="A19" s="175" t="s">
        <v>43</v>
      </c>
      <c r="B19" s="171" t="s">
        <v>52</v>
      </c>
    </row>
    <row r="20" spans="1:2" ht="235.5" customHeight="1" x14ac:dyDescent="0.3">
      <c r="A20" s="175"/>
      <c r="B20" s="171"/>
    </row>
    <row r="21" spans="1:2" x14ac:dyDescent="0.25">
      <c r="A21" s="167"/>
      <c r="B21" s="167"/>
    </row>
    <row r="22" spans="1:2" ht="25" x14ac:dyDescent="0.25">
      <c r="A22" s="174" t="s">
        <v>53</v>
      </c>
      <c r="B22" s="171" t="s">
        <v>56</v>
      </c>
    </row>
    <row r="23" spans="1:2" ht="243" customHeight="1" x14ac:dyDescent="0.3">
      <c r="A23" s="175"/>
      <c r="B23" s="171"/>
    </row>
    <row r="24" spans="1:2" x14ac:dyDescent="0.25">
      <c r="A24" s="169"/>
      <c r="B24" s="167"/>
    </row>
    <row r="25" spans="1:2" ht="25" x14ac:dyDescent="0.25">
      <c r="A25" s="173" t="s">
        <v>47</v>
      </c>
      <c r="B25" s="170" t="s">
        <v>44</v>
      </c>
    </row>
    <row r="26" spans="1:2" ht="13" x14ac:dyDescent="0.25">
      <c r="A26" s="173"/>
      <c r="B26" s="170"/>
    </row>
    <row r="27" spans="1:2" ht="37.5" x14ac:dyDescent="0.25">
      <c r="A27" s="173"/>
      <c r="B27" s="170" t="s">
        <v>45</v>
      </c>
    </row>
    <row r="28" spans="1:2" ht="13" x14ac:dyDescent="0.25">
      <c r="A28" s="173"/>
      <c r="B28" s="170"/>
    </row>
    <row r="29" spans="1:2" ht="13" x14ac:dyDescent="0.25">
      <c r="A29" s="173"/>
      <c r="B29" s="170" t="s">
        <v>59</v>
      </c>
    </row>
    <row r="30" spans="1:2" ht="13" x14ac:dyDescent="0.25">
      <c r="A30" s="173"/>
      <c r="B30" s="167"/>
    </row>
    <row r="31" spans="1:2" x14ac:dyDescent="0.25">
      <c r="A31" s="167"/>
      <c r="B31" s="167"/>
    </row>
    <row r="32" spans="1:2" x14ac:dyDescent="0.25">
      <c r="A32" s="167"/>
      <c r="B32" s="167"/>
    </row>
    <row r="33" spans="1:2" x14ac:dyDescent="0.25">
      <c r="A33" s="167"/>
      <c r="B33" s="167"/>
    </row>
    <row r="34" spans="1:2" x14ac:dyDescent="0.25">
      <c r="A34" s="167"/>
      <c r="B34" s="167"/>
    </row>
    <row r="35" spans="1:2" x14ac:dyDescent="0.25">
      <c r="A35" s="167"/>
      <c r="B35" s="167"/>
    </row>
    <row r="36" spans="1:2" x14ac:dyDescent="0.25">
      <c r="A36" s="167"/>
      <c r="B36" s="167"/>
    </row>
    <row r="37" spans="1:2" x14ac:dyDescent="0.25">
      <c r="A37" s="167"/>
      <c r="B37" s="167"/>
    </row>
    <row r="38" spans="1:2" x14ac:dyDescent="0.25">
      <c r="A38" s="167"/>
      <c r="B38" s="167"/>
    </row>
    <row r="39" spans="1:2" x14ac:dyDescent="0.25">
      <c r="A39" s="167"/>
      <c r="B39" s="167"/>
    </row>
    <row r="40" spans="1:2" x14ac:dyDescent="0.25">
      <c r="A40" s="167"/>
      <c r="B40" s="167"/>
    </row>
    <row r="41" spans="1:2" x14ac:dyDescent="0.25">
      <c r="A41" s="167"/>
      <c r="B41" s="167"/>
    </row>
    <row r="42" spans="1:2" x14ac:dyDescent="0.25">
      <c r="A42" s="167"/>
      <c r="B42" s="167"/>
    </row>
    <row r="43" spans="1:2" x14ac:dyDescent="0.25">
      <c r="A43" s="167"/>
      <c r="B43" s="167"/>
    </row>
    <row r="44" spans="1:2" x14ac:dyDescent="0.25">
      <c r="A44" s="167"/>
      <c r="B44" s="167"/>
    </row>
    <row r="45" spans="1:2" x14ac:dyDescent="0.25">
      <c r="A45" s="167"/>
      <c r="B45" s="167"/>
    </row>
    <row r="46" spans="1:2" x14ac:dyDescent="0.25">
      <c r="A46" s="167"/>
      <c r="B46" s="167"/>
    </row>
    <row r="47" spans="1:2" x14ac:dyDescent="0.25">
      <c r="A47" s="167"/>
      <c r="B47" s="167"/>
    </row>
    <row r="48" spans="1:2" x14ac:dyDescent="0.25">
      <c r="A48" s="167"/>
      <c r="B48" s="167"/>
    </row>
    <row r="49" spans="1:2" x14ac:dyDescent="0.25">
      <c r="A49" s="167"/>
      <c r="B49" s="167"/>
    </row>
    <row r="50" spans="1:2" x14ac:dyDescent="0.25">
      <c r="A50" s="167"/>
      <c r="B50" s="167"/>
    </row>
    <row r="51" spans="1:2" ht="13" x14ac:dyDescent="0.25">
      <c r="A51" s="174" t="s">
        <v>48</v>
      </c>
      <c r="B51" s="170" t="s">
        <v>46</v>
      </c>
    </row>
    <row r="52" spans="1:2" x14ac:dyDescent="0.25">
      <c r="A52" s="167"/>
      <c r="B52" s="167"/>
    </row>
    <row r="53" spans="1:2" x14ac:dyDescent="0.25">
      <c r="A53" s="167"/>
      <c r="B53" s="167"/>
    </row>
    <row r="54" spans="1:2" x14ac:dyDescent="0.25">
      <c r="A54" s="167"/>
      <c r="B54" s="167"/>
    </row>
    <row r="55" spans="1:2" x14ac:dyDescent="0.25">
      <c r="A55" s="167"/>
      <c r="B55" s="167"/>
    </row>
    <row r="56" spans="1:2" x14ac:dyDescent="0.25">
      <c r="A56" s="167"/>
      <c r="B56" s="167"/>
    </row>
    <row r="57" spans="1:2" x14ac:dyDescent="0.25">
      <c r="A57" s="167"/>
      <c r="B57" s="167"/>
    </row>
    <row r="58" spans="1:2" x14ac:dyDescent="0.25">
      <c r="A58" s="167"/>
      <c r="B58" s="167"/>
    </row>
    <row r="59" spans="1:2" x14ac:dyDescent="0.25">
      <c r="A59" s="167"/>
      <c r="B59" s="167"/>
    </row>
    <row r="61" spans="1:2" ht="13" x14ac:dyDescent="0.25">
      <c r="A61" s="174" t="s">
        <v>54</v>
      </c>
      <c r="B61" s="108" t="s">
        <v>49</v>
      </c>
    </row>
    <row r="62" spans="1:2" x14ac:dyDescent="0.25">
      <c r="B62" s="108" t="s">
        <v>50</v>
      </c>
    </row>
  </sheetData>
  <pageMargins left="0.25" right="0.25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B20"/>
  <sheetViews>
    <sheetView topLeftCell="R1" zoomScale="150" zoomScaleNormal="150" workbookViewId="0">
      <selection activeCell="AB22" sqref="AB22"/>
    </sheetView>
  </sheetViews>
  <sheetFormatPr baseColWidth="10" defaultRowHeight="12.5" x14ac:dyDescent="0.25"/>
  <cols>
    <col min="2" max="2" width="6.453125" customWidth="1"/>
    <col min="3" max="3" width="11.26953125" bestFit="1" customWidth="1"/>
    <col min="4" max="4" width="10.54296875" bestFit="1" customWidth="1"/>
    <col min="5" max="40" width="3.7265625" customWidth="1"/>
    <col min="41" max="41" width="16.1796875" customWidth="1"/>
    <col min="42" max="54" width="3.7265625" customWidth="1"/>
    <col min="55" max="55" width="32.26953125" customWidth="1"/>
  </cols>
  <sheetData>
    <row r="2" spans="1:210" x14ac:dyDescent="0.25">
      <c r="A2" s="105"/>
      <c r="B2" s="105" t="str">
        <f t="shared" ref="B2:BM2" si="0">IFERROR(VLOOKUP(IF(B6&lt;&gt;A6,B6,""),$A$9:$B$20,2,FALSE),"")</f>
        <v>Janvier</v>
      </c>
      <c r="C2" s="105" t="str">
        <f t="shared" si="0"/>
        <v/>
      </c>
      <c r="D2" s="105" t="str">
        <f t="shared" si="0"/>
        <v/>
      </c>
      <c r="E2" s="105" t="str">
        <f t="shared" si="0"/>
        <v/>
      </c>
      <c r="F2" s="105" t="str">
        <f t="shared" si="0"/>
        <v/>
      </c>
      <c r="G2" s="105" t="str">
        <f t="shared" si="0"/>
        <v>Février</v>
      </c>
      <c r="H2" s="105" t="str">
        <f t="shared" si="0"/>
        <v/>
      </c>
      <c r="I2" s="105" t="str">
        <f t="shared" si="0"/>
        <v/>
      </c>
      <c r="J2" s="105" t="str">
        <f t="shared" si="0"/>
        <v/>
      </c>
      <c r="K2" s="105" t="str">
        <f t="shared" si="0"/>
        <v>Mars</v>
      </c>
      <c r="L2" s="105" t="str">
        <f t="shared" si="0"/>
        <v/>
      </c>
      <c r="M2" s="105" t="str">
        <f t="shared" si="0"/>
        <v/>
      </c>
      <c r="N2" s="105" t="str">
        <f t="shared" si="0"/>
        <v/>
      </c>
      <c r="O2" s="105" t="str">
        <f t="shared" si="0"/>
        <v>Avril</v>
      </c>
      <c r="P2" s="105" t="str">
        <f t="shared" si="0"/>
        <v/>
      </c>
      <c r="Q2" s="105" t="str">
        <f t="shared" si="0"/>
        <v/>
      </c>
      <c r="R2" s="105" t="str">
        <f t="shared" si="0"/>
        <v/>
      </c>
      <c r="S2" s="105" t="str">
        <f t="shared" si="0"/>
        <v/>
      </c>
      <c r="T2" s="105" t="str">
        <f t="shared" si="0"/>
        <v>Mai</v>
      </c>
      <c r="U2" s="105" t="str">
        <f t="shared" si="0"/>
        <v/>
      </c>
      <c r="V2" s="105" t="str">
        <f t="shared" si="0"/>
        <v/>
      </c>
      <c r="W2" s="105" t="str">
        <f t="shared" si="0"/>
        <v/>
      </c>
      <c r="X2" s="105" t="str">
        <f t="shared" si="0"/>
        <v>Juin</v>
      </c>
      <c r="Y2" s="105" t="str">
        <f t="shared" si="0"/>
        <v/>
      </c>
      <c r="Z2" s="105" t="str">
        <f t="shared" si="0"/>
        <v/>
      </c>
      <c r="AA2" s="105" t="str">
        <f t="shared" si="0"/>
        <v/>
      </c>
      <c r="AB2" s="105" t="str">
        <f t="shared" si="0"/>
        <v>Juillet</v>
      </c>
      <c r="AC2" s="105" t="str">
        <f t="shared" si="0"/>
        <v/>
      </c>
      <c r="AD2" s="105" t="str">
        <f t="shared" si="0"/>
        <v/>
      </c>
      <c r="AE2" s="105" t="str">
        <f t="shared" si="0"/>
        <v/>
      </c>
      <c r="AF2" s="105" t="str">
        <f t="shared" si="0"/>
        <v/>
      </c>
      <c r="AG2" s="105" t="str">
        <f t="shared" si="0"/>
        <v>Août</v>
      </c>
      <c r="AH2" s="105" t="str">
        <f t="shared" si="0"/>
        <v/>
      </c>
      <c r="AI2" s="105" t="str">
        <f t="shared" si="0"/>
        <v/>
      </c>
      <c r="AJ2" s="105" t="str">
        <f t="shared" si="0"/>
        <v/>
      </c>
      <c r="AK2" s="105" t="str">
        <f t="shared" si="0"/>
        <v>Septembre</v>
      </c>
      <c r="AL2" s="105" t="str">
        <f t="shared" si="0"/>
        <v/>
      </c>
      <c r="AM2" s="105" t="str">
        <f t="shared" si="0"/>
        <v/>
      </c>
      <c r="AN2" s="105" t="str">
        <f t="shared" si="0"/>
        <v/>
      </c>
      <c r="AO2" s="105" t="str">
        <f t="shared" si="0"/>
        <v>Octobre</v>
      </c>
      <c r="AP2" s="105" t="str">
        <f t="shared" si="0"/>
        <v/>
      </c>
      <c r="AQ2" s="105" t="str">
        <f t="shared" si="0"/>
        <v/>
      </c>
      <c r="AR2" s="105" t="str">
        <f t="shared" si="0"/>
        <v/>
      </c>
      <c r="AS2" s="105" t="str">
        <f t="shared" si="0"/>
        <v/>
      </c>
      <c r="AT2" s="105" t="str">
        <f t="shared" si="0"/>
        <v>Novembre</v>
      </c>
      <c r="AU2" s="105" t="str">
        <f t="shared" si="0"/>
        <v/>
      </c>
      <c r="AV2" s="105" t="str">
        <f t="shared" si="0"/>
        <v/>
      </c>
      <c r="AW2" s="105" t="str">
        <f t="shared" si="0"/>
        <v/>
      </c>
      <c r="AX2" s="105" t="str">
        <f t="shared" si="0"/>
        <v>Décembre</v>
      </c>
      <c r="AY2" s="105" t="str">
        <f t="shared" si="0"/>
        <v/>
      </c>
      <c r="AZ2" s="105" t="str">
        <f t="shared" si="0"/>
        <v/>
      </c>
      <c r="BA2" s="105" t="str">
        <f t="shared" si="0"/>
        <v/>
      </c>
      <c r="BB2" s="105" t="str">
        <f t="shared" si="0"/>
        <v/>
      </c>
      <c r="BC2" s="105" t="str">
        <f t="shared" si="0"/>
        <v>Janvier</v>
      </c>
      <c r="BD2" s="105" t="str">
        <f t="shared" si="0"/>
        <v/>
      </c>
      <c r="BE2" s="105" t="str">
        <f t="shared" si="0"/>
        <v/>
      </c>
      <c r="BF2" s="105" t="str">
        <f t="shared" si="0"/>
        <v/>
      </c>
      <c r="BG2" s="105" t="str">
        <f t="shared" si="0"/>
        <v>Février</v>
      </c>
      <c r="BH2" s="105" t="str">
        <f t="shared" si="0"/>
        <v/>
      </c>
      <c r="BI2" s="105" t="str">
        <f t="shared" si="0"/>
        <v/>
      </c>
      <c r="BJ2" s="105" t="str">
        <f t="shared" si="0"/>
        <v/>
      </c>
      <c r="BK2" s="105" t="str">
        <f t="shared" si="0"/>
        <v>Mars</v>
      </c>
      <c r="BL2" s="105" t="str">
        <f t="shared" si="0"/>
        <v/>
      </c>
      <c r="BM2" s="105" t="str">
        <f t="shared" si="0"/>
        <v/>
      </c>
      <c r="BN2" s="105" t="str">
        <f t="shared" ref="BN2:DY2" si="1">IFERROR(VLOOKUP(IF(BN6&lt;&gt;BM6,BN6,""),$A$9:$B$20,2,FALSE),"")</f>
        <v/>
      </c>
      <c r="BO2" s="105" t="str">
        <f t="shared" si="1"/>
        <v/>
      </c>
      <c r="BP2" s="105" t="str">
        <f t="shared" si="1"/>
        <v>Avril</v>
      </c>
      <c r="BQ2" s="105" t="str">
        <f t="shared" si="1"/>
        <v/>
      </c>
      <c r="BR2" s="105" t="str">
        <f t="shared" si="1"/>
        <v/>
      </c>
      <c r="BS2" s="105" t="str">
        <f t="shared" si="1"/>
        <v/>
      </c>
      <c r="BT2" s="105" t="str">
        <f t="shared" si="1"/>
        <v>Mai</v>
      </c>
      <c r="BU2" s="105" t="str">
        <f t="shared" si="1"/>
        <v/>
      </c>
      <c r="BV2" s="105" t="str">
        <f t="shared" si="1"/>
        <v/>
      </c>
      <c r="BW2" s="105" t="str">
        <f t="shared" si="1"/>
        <v/>
      </c>
      <c r="BX2" s="105" t="str">
        <f t="shared" si="1"/>
        <v>Juin</v>
      </c>
      <c r="BY2" s="105" t="str">
        <f t="shared" si="1"/>
        <v/>
      </c>
      <c r="BZ2" s="105" t="str">
        <f t="shared" si="1"/>
        <v/>
      </c>
      <c r="CA2" s="105" t="str">
        <f t="shared" si="1"/>
        <v/>
      </c>
      <c r="CB2" s="105" t="str">
        <f t="shared" si="1"/>
        <v/>
      </c>
      <c r="CC2" s="105" t="str">
        <f t="shared" si="1"/>
        <v>Juillet</v>
      </c>
      <c r="CD2" s="105" t="str">
        <f t="shared" si="1"/>
        <v/>
      </c>
      <c r="CE2" s="105" t="str">
        <f t="shared" si="1"/>
        <v/>
      </c>
      <c r="CF2" s="105" t="str">
        <f t="shared" si="1"/>
        <v/>
      </c>
      <c r="CG2" s="105" t="str">
        <f t="shared" si="1"/>
        <v>Août</v>
      </c>
      <c r="CH2" s="105" t="str">
        <f t="shared" si="1"/>
        <v/>
      </c>
      <c r="CI2" s="105" t="str">
        <f t="shared" si="1"/>
        <v/>
      </c>
      <c r="CJ2" s="105" t="str">
        <f t="shared" si="1"/>
        <v/>
      </c>
      <c r="CK2" s="105" t="str">
        <f t="shared" si="1"/>
        <v>Septembre</v>
      </c>
      <c r="CL2" s="105" t="str">
        <f t="shared" si="1"/>
        <v/>
      </c>
      <c r="CM2" s="105" t="str">
        <f t="shared" si="1"/>
        <v/>
      </c>
      <c r="CN2" s="105" t="str">
        <f t="shared" si="1"/>
        <v/>
      </c>
      <c r="CO2" s="105" t="str">
        <f t="shared" si="1"/>
        <v/>
      </c>
      <c r="CP2" s="105" t="str">
        <f t="shared" si="1"/>
        <v>Octobre</v>
      </c>
      <c r="CQ2" s="105" t="str">
        <f t="shared" si="1"/>
        <v/>
      </c>
      <c r="CR2" s="105" t="str">
        <f t="shared" si="1"/>
        <v/>
      </c>
      <c r="CS2" s="105" t="str">
        <f t="shared" si="1"/>
        <v/>
      </c>
      <c r="CT2" s="105" t="str">
        <f t="shared" si="1"/>
        <v>Novembre</v>
      </c>
      <c r="CU2" s="105" t="str">
        <f t="shared" si="1"/>
        <v/>
      </c>
      <c r="CV2" s="105" t="str">
        <f t="shared" si="1"/>
        <v/>
      </c>
      <c r="CW2" s="105" t="str">
        <f t="shared" si="1"/>
        <v/>
      </c>
      <c r="CX2" s="105" t="str">
        <f t="shared" si="1"/>
        <v>Décembre</v>
      </c>
      <c r="CY2" s="105" t="str">
        <f t="shared" si="1"/>
        <v/>
      </c>
      <c r="CZ2" s="105" t="str">
        <f t="shared" si="1"/>
        <v/>
      </c>
      <c r="DA2" s="105" t="str">
        <f t="shared" si="1"/>
        <v/>
      </c>
      <c r="DB2" s="105" t="str">
        <f t="shared" si="1"/>
        <v/>
      </c>
      <c r="DC2" s="105" t="str">
        <f t="shared" si="1"/>
        <v>Janvier</v>
      </c>
      <c r="DD2" s="105" t="str">
        <f t="shared" si="1"/>
        <v/>
      </c>
      <c r="DE2" s="105" t="str">
        <f t="shared" si="1"/>
        <v/>
      </c>
      <c r="DF2" s="105" t="str">
        <f t="shared" si="1"/>
        <v/>
      </c>
      <c r="DG2" s="105" t="str">
        <f t="shared" si="1"/>
        <v>Février</v>
      </c>
      <c r="DH2" s="105" t="str">
        <f t="shared" si="1"/>
        <v/>
      </c>
      <c r="DI2" s="105" t="str">
        <f t="shared" si="1"/>
        <v/>
      </c>
      <c r="DJ2" s="105" t="str">
        <f t="shared" si="1"/>
        <v/>
      </c>
      <c r="DK2" s="105" t="str">
        <f t="shared" si="1"/>
        <v>Mars</v>
      </c>
      <c r="DL2" s="105" t="str">
        <f t="shared" si="1"/>
        <v/>
      </c>
      <c r="DM2" s="105" t="str">
        <f t="shared" si="1"/>
        <v/>
      </c>
      <c r="DN2" s="105" t="str">
        <f t="shared" si="1"/>
        <v/>
      </c>
      <c r="DO2" s="105" t="str">
        <f t="shared" si="1"/>
        <v/>
      </c>
      <c r="DP2" s="105" t="str">
        <f t="shared" si="1"/>
        <v>Avril</v>
      </c>
      <c r="DQ2" s="105" t="str">
        <f t="shared" si="1"/>
        <v/>
      </c>
      <c r="DR2" s="105" t="str">
        <f t="shared" si="1"/>
        <v/>
      </c>
      <c r="DS2" s="105" t="str">
        <f t="shared" si="1"/>
        <v/>
      </c>
      <c r="DT2" s="105" t="str">
        <f t="shared" si="1"/>
        <v>Mai</v>
      </c>
      <c r="DU2" s="105" t="str">
        <f t="shared" si="1"/>
        <v/>
      </c>
      <c r="DV2" s="105" t="str">
        <f t="shared" si="1"/>
        <v/>
      </c>
      <c r="DW2" s="105" t="str">
        <f t="shared" si="1"/>
        <v/>
      </c>
      <c r="DX2" s="105" t="str">
        <f t="shared" si="1"/>
        <v>Juin</v>
      </c>
      <c r="DY2" s="105" t="str">
        <f t="shared" si="1"/>
        <v/>
      </c>
      <c r="DZ2" s="105" t="str">
        <f t="shared" ref="DZ2:GK2" si="2">IFERROR(VLOOKUP(IF(DZ6&lt;&gt;DY6,DZ6,""),$A$9:$B$20,2,FALSE),"")</f>
        <v/>
      </c>
      <c r="EA2" s="105" t="str">
        <f t="shared" si="2"/>
        <v/>
      </c>
      <c r="EB2" s="105" t="str">
        <f t="shared" si="2"/>
        <v/>
      </c>
      <c r="EC2" s="105" t="str">
        <f t="shared" si="2"/>
        <v>Juillet</v>
      </c>
      <c r="ED2" s="105" t="str">
        <f t="shared" si="2"/>
        <v/>
      </c>
      <c r="EE2" s="105" t="str">
        <f t="shared" si="2"/>
        <v/>
      </c>
      <c r="EF2" s="105" t="str">
        <f t="shared" si="2"/>
        <v/>
      </c>
      <c r="EG2" s="105" t="str">
        <f t="shared" si="2"/>
        <v>Août</v>
      </c>
      <c r="EH2" s="105" t="str">
        <f t="shared" si="2"/>
        <v/>
      </c>
      <c r="EI2" s="105" t="str">
        <f t="shared" si="2"/>
        <v/>
      </c>
      <c r="EJ2" s="105" t="str">
        <f t="shared" si="2"/>
        <v/>
      </c>
      <c r="EK2" s="105" t="str">
        <f t="shared" si="2"/>
        <v/>
      </c>
      <c r="EL2" s="105" t="str">
        <f t="shared" si="2"/>
        <v>Septembre</v>
      </c>
      <c r="EM2" s="105" t="str">
        <f t="shared" si="2"/>
        <v/>
      </c>
      <c r="EN2" s="105" t="str">
        <f t="shared" si="2"/>
        <v/>
      </c>
      <c r="EO2" s="105" t="str">
        <f t="shared" si="2"/>
        <v/>
      </c>
      <c r="EP2" s="105" t="str">
        <f t="shared" si="2"/>
        <v>Octobre</v>
      </c>
      <c r="EQ2" s="105" t="str">
        <f t="shared" si="2"/>
        <v/>
      </c>
      <c r="ER2" s="105" t="str">
        <f t="shared" si="2"/>
        <v/>
      </c>
      <c r="ES2" s="105" t="str">
        <f t="shared" si="2"/>
        <v/>
      </c>
      <c r="ET2" s="105" t="str">
        <f t="shared" si="2"/>
        <v>Novembre</v>
      </c>
      <c r="EU2" s="105" t="str">
        <f t="shared" si="2"/>
        <v/>
      </c>
      <c r="EV2" s="105" t="str">
        <f t="shared" si="2"/>
        <v/>
      </c>
      <c r="EW2" s="105" t="str">
        <f t="shared" si="2"/>
        <v/>
      </c>
      <c r="EX2" s="105" t="str">
        <f t="shared" si="2"/>
        <v/>
      </c>
      <c r="EY2" s="105" t="str">
        <f t="shared" si="2"/>
        <v>Décembre</v>
      </c>
      <c r="EZ2" s="105" t="str">
        <f t="shared" si="2"/>
        <v/>
      </c>
      <c r="FA2" s="105" t="str">
        <f t="shared" si="2"/>
        <v/>
      </c>
      <c r="FB2" s="105" t="str">
        <f t="shared" si="2"/>
        <v/>
      </c>
      <c r="FC2" s="105" t="str">
        <f t="shared" si="2"/>
        <v>Janvier</v>
      </c>
      <c r="FD2" s="105" t="str">
        <f t="shared" si="2"/>
        <v/>
      </c>
      <c r="FE2" s="105" t="str">
        <f t="shared" si="2"/>
        <v/>
      </c>
      <c r="FF2" s="105" t="str">
        <f t="shared" si="2"/>
        <v/>
      </c>
      <c r="FG2" s="105" t="str">
        <f t="shared" si="2"/>
        <v>Février</v>
      </c>
      <c r="FH2" s="105" t="str">
        <f t="shared" si="2"/>
        <v/>
      </c>
      <c r="FI2" s="105" t="str">
        <f t="shared" si="2"/>
        <v/>
      </c>
      <c r="FJ2" s="105" t="str">
        <f t="shared" si="2"/>
        <v/>
      </c>
      <c r="FK2" s="105" t="str">
        <f t="shared" si="2"/>
        <v>Mars</v>
      </c>
      <c r="FL2" s="105" t="str">
        <f t="shared" si="2"/>
        <v/>
      </c>
      <c r="FM2" s="105" t="str">
        <f t="shared" si="2"/>
        <v/>
      </c>
      <c r="FN2" s="105" t="str">
        <f t="shared" si="2"/>
        <v/>
      </c>
      <c r="FO2" s="105" t="str">
        <f t="shared" si="2"/>
        <v/>
      </c>
      <c r="FP2" s="105" t="str">
        <f t="shared" si="2"/>
        <v>Avril</v>
      </c>
      <c r="FQ2" s="105" t="str">
        <f t="shared" si="2"/>
        <v/>
      </c>
      <c r="FR2" s="105" t="str">
        <f t="shared" si="2"/>
        <v/>
      </c>
      <c r="FS2" s="105" t="str">
        <f t="shared" si="2"/>
        <v/>
      </c>
      <c r="FT2" s="105" t="str">
        <f t="shared" si="2"/>
        <v>Mai</v>
      </c>
      <c r="FU2" s="105" t="str">
        <f t="shared" si="2"/>
        <v/>
      </c>
      <c r="FV2" s="105" t="str">
        <f t="shared" si="2"/>
        <v/>
      </c>
      <c r="FW2" s="105" t="str">
        <f t="shared" si="2"/>
        <v/>
      </c>
      <c r="FX2" s="105" t="str">
        <f t="shared" si="2"/>
        <v/>
      </c>
      <c r="FY2" s="105" t="str">
        <f t="shared" si="2"/>
        <v>Juin</v>
      </c>
      <c r="FZ2" s="105" t="str">
        <f t="shared" si="2"/>
        <v/>
      </c>
      <c r="GA2" s="105" t="str">
        <f t="shared" si="2"/>
        <v/>
      </c>
      <c r="GB2" s="105" t="str">
        <f t="shared" si="2"/>
        <v/>
      </c>
      <c r="GC2" s="105" t="str">
        <f t="shared" si="2"/>
        <v>Juillet</v>
      </c>
      <c r="GD2" s="105" t="str">
        <f t="shared" si="2"/>
        <v/>
      </c>
      <c r="GE2" s="105" t="str">
        <f t="shared" si="2"/>
        <v/>
      </c>
      <c r="GF2" s="105" t="str">
        <f t="shared" si="2"/>
        <v/>
      </c>
      <c r="GG2" s="105" t="str">
        <f t="shared" si="2"/>
        <v>Août</v>
      </c>
      <c r="GH2" s="105" t="str">
        <f t="shared" si="2"/>
        <v/>
      </c>
      <c r="GI2" s="105" t="str">
        <f t="shared" si="2"/>
        <v/>
      </c>
      <c r="GJ2" s="105" t="str">
        <f t="shared" si="2"/>
        <v/>
      </c>
      <c r="GK2" s="105" t="str">
        <f t="shared" si="2"/>
        <v/>
      </c>
      <c r="GL2" s="105" t="str">
        <f t="shared" ref="GL2:HB2" si="3">IFERROR(VLOOKUP(IF(GL6&lt;&gt;GK6,GL6,""),$A$9:$B$20,2,FALSE),"")</f>
        <v>Septembre</v>
      </c>
      <c r="GM2" s="105" t="str">
        <f t="shared" si="3"/>
        <v/>
      </c>
      <c r="GN2" s="105" t="str">
        <f t="shared" si="3"/>
        <v/>
      </c>
      <c r="GO2" s="105" t="str">
        <f t="shared" si="3"/>
        <v/>
      </c>
      <c r="GP2" s="105" t="str">
        <f t="shared" si="3"/>
        <v>Octobre</v>
      </c>
      <c r="GQ2" s="105" t="str">
        <f t="shared" si="3"/>
        <v/>
      </c>
      <c r="GR2" s="105" t="str">
        <f t="shared" si="3"/>
        <v/>
      </c>
      <c r="GS2" s="105" t="str">
        <f t="shared" si="3"/>
        <v/>
      </c>
      <c r="GT2" s="105" t="str">
        <f t="shared" si="3"/>
        <v>Novembre</v>
      </c>
      <c r="GU2" s="105" t="str">
        <f t="shared" si="3"/>
        <v/>
      </c>
      <c r="GV2" s="105" t="str">
        <f t="shared" si="3"/>
        <v/>
      </c>
      <c r="GW2" s="105" t="str">
        <f t="shared" si="3"/>
        <v/>
      </c>
      <c r="GX2" s="105" t="str">
        <f t="shared" si="3"/>
        <v/>
      </c>
      <c r="GY2" s="105" t="str">
        <f t="shared" si="3"/>
        <v>Décembre</v>
      </c>
      <c r="GZ2" s="105" t="str">
        <f t="shared" si="3"/>
        <v/>
      </c>
      <c r="HA2" s="105" t="str">
        <f t="shared" si="3"/>
        <v/>
      </c>
      <c r="HB2" s="105" t="str">
        <f t="shared" si="3"/>
        <v/>
      </c>
    </row>
    <row r="3" spans="1:210" x14ac:dyDescent="0.25">
      <c r="B3" s="105">
        <f>DAY(B5)</f>
        <v>1</v>
      </c>
      <c r="C3" s="105">
        <f>DAY(C5)</f>
        <v>8</v>
      </c>
      <c r="D3" s="105">
        <f t="shared" ref="D3:BB3" si="4">DAY(D5)</f>
        <v>15</v>
      </c>
      <c r="E3" s="105">
        <f t="shared" si="4"/>
        <v>22</v>
      </c>
      <c r="F3" s="105">
        <f t="shared" si="4"/>
        <v>29</v>
      </c>
      <c r="G3" s="105">
        <f t="shared" si="4"/>
        <v>5</v>
      </c>
      <c r="H3" s="105">
        <f t="shared" si="4"/>
        <v>12</v>
      </c>
      <c r="I3" s="105">
        <f t="shared" si="4"/>
        <v>19</v>
      </c>
      <c r="J3" s="105">
        <f t="shared" si="4"/>
        <v>26</v>
      </c>
      <c r="K3" s="105">
        <f t="shared" si="4"/>
        <v>5</v>
      </c>
      <c r="L3" s="105">
        <f t="shared" si="4"/>
        <v>12</v>
      </c>
      <c r="M3" s="105">
        <f t="shared" si="4"/>
        <v>19</v>
      </c>
      <c r="N3" s="105">
        <f t="shared" si="4"/>
        <v>26</v>
      </c>
      <c r="O3" s="105">
        <f t="shared" si="4"/>
        <v>2</v>
      </c>
      <c r="P3" s="105">
        <f t="shared" si="4"/>
        <v>9</v>
      </c>
      <c r="Q3" s="105">
        <f t="shared" si="4"/>
        <v>16</v>
      </c>
      <c r="R3" s="105">
        <f t="shared" si="4"/>
        <v>23</v>
      </c>
      <c r="S3" s="105">
        <f t="shared" si="4"/>
        <v>30</v>
      </c>
      <c r="T3" s="105">
        <f t="shared" si="4"/>
        <v>7</v>
      </c>
      <c r="U3" s="105">
        <f t="shared" si="4"/>
        <v>14</v>
      </c>
      <c r="V3" s="105">
        <f t="shared" si="4"/>
        <v>21</v>
      </c>
      <c r="W3" s="105">
        <f t="shared" si="4"/>
        <v>28</v>
      </c>
      <c r="X3" s="105">
        <f t="shared" si="4"/>
        <v>4</v>
      </c>
      <c r="Y3" s="105">
        <f t="shared" si="4"/>
        <v>11</v>
      </c>
      <c r="Z3" s="105">
        <f t="shared" si="4"/>
        <v>18</v>
      </c>
      <c r="AA3" s="105">
        <f t="shared" si="4"/>
        <v>25</v>
      </c>
      <c r="AB3" s="105">
        <f t="shared" si="4"/>
        <v>2</v>
      </c>
      <c r="AC3" s="105">
        <f t="shared" si="4"/>
        <v>9</v>
      </c>
      <c r="AD3" s="105">
        <f t="shared" si="4"/>
        <v>16</v>
      </c>
      <c r="AE3" s="105">
        <f t="shared" si="4"/>
        <v>23</v>
      </c>
      <c r="AF3" s="105">
        <f t="shared" si="4"/>
        <v>30</v>
      </c>
      <c r="AG3" s="105">
        <f t="shared" si="4"/>
        <v>6</v>
      </c>
      <c r="AH3" s="105">
        <f t="shared" si="4"/>
        <v>13</v>
      </c>
      <c r="AI3" s="105">
        <f t="shared" si="4"/>
        <v>20</v>
      </c>
      <c r="AJ3" s="105">
        <f t="shared" si="4"/>
        <v>27</v>
      </c>
      <c r="AK3" s="105">
        <f t="shared" si="4"/>
        <v>3</v>
      </c>
      <c r="AL3" s="105">
        <f t="shared" si="4"/>
        <v>10</v>
      </c>
      <c r="AM3" s="105">
        <f t="shared" si="4"/>
        <v>17</v>
      </c>
      <c r="AN3" s="105">
        <f t="shared" si="4"/>
        <v>24</v>
      </c>
      <c r="AO3" s="105">
        <f t="shared" si="4"/>
        <v>1</v>
      </c>
      <c r="AP3" s="105">
        <f t="shared" si="4"/>
        <v>8</v>
      </c>
      <c r="AQ3" s="105">
        <f t="shared" si="4"/>
        <v>15</v>
      </c>
      <c r="AR3" s="105">
        <f t="shared" si="4"/>
        <v>22</v>
      </c>
      <c r="AS3" s="105">
        <f t="shared" si="4"/>
        <v>29</v>
      </c>
      <c r="AT3" s="105">
        <f t="shared" si="4"/>
        <v>5</v>
      </c>
      <c r="AU3" s="105">
        <f t="shared" si="4"/>
        <v>12</v>
      </c>
      <c r="AV3" s="105">
        <f t="shared" si="4"/>
        <v>19</v>
      </c>
      <c r="AW3" s="105">
        <f t="shared" si="4"/>
        <v>26</v>
      </c>
      <c r="AX3" s="105">
        <f t="shared" si="4"/>
        <v>3</v>
      </c>
      <c r="AY3" s="105">
        <f t="shared" si="4"/>
        <v>10</v>
      </c>
      <c r="AZ3" s="105">
        <f t="shared" si="4"/>
        <v>17</v>
      </c>
      <c r="BA3" s="105">
        <f t="shared" si="4"/>
        <v>24</v>
      </c>
      <c r="BB3" s="105">
        <f t="shared" si="4"/>
        <v>31</v>
      </c>
      <c r="BC3" s="105">
        <f t="shared" ref="BC3" si="5">DAY(BC5)</f>
        <v>7</v>
      </c>
      <c r="BD3" s="105">
        <f t="shared" ref="BD3" si="6">DAY(BD5)</f>
        <v>14</v>
      </c>
      <c r="BE3" s="105">
        <f t="shared" ref="BE3" si="7">DAY(BE5)</f>
        <v>21</v>
      </c>
      <c r="BF3" s="105">
        <f t="shared" ref="BF3" si="8">DAY(BF5)</f>
        <v>28</v>
      </c>
      <c r="BG3" s="105">
        <f t="shared" ref="BG3" si="9">DAY(BG5)</f>
        <v>4</v>
      </c>
      <c r="BH3" s="105">
        <f t="shared" ref="BH3" si="10">DAY(BH5)</f>
        <v>11</v>
      </c>
      <c r="BI3" s="105">
        <f t="shared" ref="BI3" si="11">DAY(BI5)</f>
        <v>18</v>
      </c>
      <c r="BJ3" s="105">
        <f t="shared" ref="BJ3" si="12">DAY(BJ5)</f>
        <v>25</v>
      </c>
      <c r="BK3" s="105">
        <f t="shared" ref="BK3" si="13">DAY(BK5)</f>
        <v>3</v>
      </c>
      <c r="BL3" s="105">
        <f t="shared" ref="BL3" si="14">DAY(BL5)</f>
        <v>10</v>
      </c>
      <c r="BM3" s="105">
        <f t="shared" ref="BM3" si="15">DAY(BM5)</f>
        <v>17</v>
      </c>
      <c r="BN3" s="105">
        <f t="shared" ref="BN3" si="16">DAY(BN5)</f>
        <v>24</v>
      </c>
      <c r="BO3" s="105">
        <f t="shared" ref="BO3" si="17">DAY(BO5)</f>
        <v>31</v>
      </c>
      <c r="BP3" s="105">
        <f t="shared" ref="BP3" si="18">DAY(BP5)</f>
        <v>7</v>
      </c>
      <c r="BQ3" s="105">
        <f t="shared" ref="BQ3" si="19">DAY(BQ5)</f>
        <v>14</v>
      </c>
      <c r="BR3" s="105">
        <f t="shared" ref="BR3" si="20">DAY(BR5)</f>
        <v>21</v>
      </c>
      <c r="BS3" s="105">
        <f t="shared" ref="BS3" si="21">DAY(BS5)</f>
        <v>28</v>
      </c>
      <c r="BT3" s="105">
        <f t="shared" ref="BT3" si="22">DAY(BT5)</f>
        <v>5</v>
      </c>
      <c r="BU3" s="105">
        <f t="shared" ref="BU3" si="23">DAY(BU5)</f>
        <v>12</v>
      </c>
      <c r="BV3" s="105">
        <f t="shared" ref="BV3" si="24">DAY(BV5)</f>
        <v>19</v>
      </c>
      <c r="BW3" s="105">
        <f t="shared" ref="BW3" si="25">DAY(BW5)</f>
        <v>26</v>
      </c>
      <c r="BX3" s="105">
        <f t="shared" ref="BX3" si="26">DAY(BX5)</f>
        <v>2</v>
      </c>
      <c r="BY3" s="105">
        <f t="shared" ref="BY3" si="27">DAY(BY5)</f>
        <v>9</v>
      </c>
      <c r="BZ3" s="105">
        <f t="shared" ref="BZ3" si="28">DAY(BZ5)</f>
        <v>16</v>
      </c>
      <c r="CA3" s="105">
        <f t="shared" ref="CA3" si="29">DAY(CA5)</f>
        <v>23</v>
      </c>
      <c r="CB3" s="105">
        <f t="shared" ref="CB3" si="30">DAY(CB5)</f>
        <v>30</v>
      </c>
      <c r="CC3" s="105">
        <f t="shared" ref="CC3" si="31">DAY(CC5)</f>
        <v>7</v>
      </c>
      <c r="CD3" s="105">
        <f t="shared" ref="CD3" si="32">DAY(CD5)</f>
        <v>14</v>
      </c>
      <c r="CE3" s="105">
        <f t="shared" ref="CE3" si="33">DAY(CE5)</f>
        <v>21</v>
      </c>
      <c r="CF3" s="105">
        <f t="shared" ref="CF3" si="34">DAY(CF5)</f>
        <v>28</v>
      </c>
      <c r="CG3" s="105">
        <f t="shared" ref="CG3" si="35">DAY(CG5)</f>
        <v>4</v>
      </c>
      <c r="CH3" s="105">
        <f t="shared" ref="CH3" si="36">DAY(CH5)</f>
        <v>11</v>
      </c>
      <c r="CI3" s="105">
        <f t="shared" ref="CI3" si="37">DAY(CI5)</f>
        <v>18</v>
      </c>
      <c r="CJ3" s="105">
        <f t="shared" ref="CJ3" si="38">DAY(CJ5)</f>
        <v>25</v>
      </c>
      <c r="CK3" s="105">
        <f t="shared" ref="CK3" si="39">DAY(CK5)</f>
        <v>1</v>
      </c>
      <c r="CL3" s="105">
        <f t="shared" ref="CL3" si="40">DAY(CL5)</f>
        <v>8</v>
      </c>
      <c r="CM3" s="105">
        <f t="shared" ref="CM3" si="41">DAY(CM5)</f>
        <v>15</v>
      </c>
      <c r="CN3" s="105">
        <f t="shared" ref="CN3" si="42">DAY(CN5)</f>
        <v>22</v>
      </c>
      <c r="CO3" s="105">
        <f t="shared" ref="CO3" si="43">DAY(CO5)</f>
        <v>29</v>
      </c>
      <c r="CP3" s="105">
        <f t="shared" ref="CP3" si="44">DAY(CP5)</f>
        <v>6</v>
      </c>
      <c r="CQ3" s="105">
        <f t="shared" ref="CQ3" si="45">DAY(CQ5)</f>
        <v>13</v>
      </c>
      <c r="CR3" s="105">
        <f t="shared" ref="CR3" si="46">DAY(CR5)</f>
        <v>20</v>
      </c>
      <c r="CS3" s="105">
        <f t="shared" ref="CS3" si="47">DAY(CS5)</f>
        <v>27</v>
      </c>
      <c r="CT3" s="105">
        <f t="shared" ref="CT3" si="48">DAY(CT5)</f>
        <v>3</v>
      </c>
      <c r="CU3" s="105">
        <f t="shared" ref="CU3" si="49">DAY(CU5)</f>
        <v>10</v>
      </c>
      <c r="CV3" s="105">
        <f t="shared" ref="CV3" si="50">DAY(CV5)</f>
        <v>17</v>
      </c>
      <c r="CW3" s="105">
        <f t="shared" ref="CW3" si="51">DAY(CW5)</f>
        <v>24</v>
      </c>
      <c r="CX3" s="105">
        <f t="shared" ref="CX3" si="52">DAY(CX5)</f>
        <v>1</v>
      </c>
      <c r="CY3" s="105">
        <f t="shared" ref="CY3" si="53">DAY(CY5)</f>
        <v>8</v>
      </c>
      <c r="CZ3" s="105">
        <f t="shared" ref="CZ3" si="54">DAY(CZ5)</f>
        <v>15</v>
      </c>
      <c r="DA3" s="105">
        <f t="shared" ref="DA3" si="55">DAY(DA5)</f>
        <v>22</v>
      </c>
      <c r="DB3" s="105">
        <f t="shared" ref="DB3" si="56">DAY(DB5)</f>
        <v>29</v>
      </c>
      <c r="DC3" s="105">
        <f t="shared" ref="DC3" si="57">DAY(DC5)</f>
        <v>5</v>
      </c>
      <c r="DD3" s="105">
        <f t="shared" ref="DD3" si="58">DAY(DD5)</f>
        <v>12</v>
      </c>
      <c r="DE3" s="105">
        <f t="shared" ref="DE3" si="59">DAY(DE5)</f>
        <v>19</v>
      </c>
      <c r="DF3" s="105">
        <f t="shared" ref="DF3" si="60">DAY(DF5)</f>
        <v>26</v>
      </c>
      <c r="DG3" s="105">
        <f t="shared" ref="DG3" si="61">DAY(DG5)</f>
        <v>2</v>
      </c>
      <c r="DH3" s="105">
        <f t="shared" ref="DH3" si="62">DAY(DH5)</f>
        <v>9</v>
      </c>
      <c r="DI3" s="105">
        <f t="shared" ref="DI3" si="63">DAY(DI5)</f>
        <v>16</v>
      </c>
      <c r="DJ3" s="105">
        <f t="shared" ref="DJ3" si="64">DAY(DJ5)</f>
        <v>23</v>
      </c>
      <c r="DK3" s="105">
        <f t="shared" ref="DK3" si="65">DAY(DK5)</f>
        <v>2</v>
      </c>
      <c r="DL3" s="105">
        <f t="shared" ref="DL3" si="66">DAY(DL5)</f>
        <v>9</v>
      </c>
      <c r="DM3" s="105">
        <f t="shared" ref="DM3" si="67">DAY(DM5)</f>
        <v>16</v>
      </c>
      <c r="DN3" s="105">
        <f t="shared" ref="DN3" si="68">DAY(DN5)</f>
        <v>23</v>
      </c>
      <c r="DO3" s="105">
        <f t="shared" ref="DO3" si="69">DAY(DO5)</f>
        <v>30</v>
      </c>
      <c r="DP3" s="105">
        <f t="shared" ref="DP3" si="70">DAY(DP5)</f>
        <v>6</v>
      </c>
      <c r="DQ3" s="105">
        <f t="shared" ref="DQ3" si="71">DAY(DQ5)</f>
        <v>13</v>
      </c>
      <c r="DR3" s="105">
        <f t="shared" ref="DR3" si="72">DAY(DR5)</f>
        <v>20</v>
      </c>
      <c r="DS3" s="105">
        <f t="shared" ref="DS3" si="73">DAY(DS5)</f>
        <v>27</v>
      </c>
      <c r="DT3" s="105">
        <f t="shared" ref="DT3" si="74">DAY(DT5)</f>
        <v>4</v>
      </c>
      <c r="DU3" s="105">
        <f t="shared" ref="DU3" si="75">DAY(DU5)</f>
        <v>11</v>
      </c>
      <c r="DV3" s="105">
        <f t="shared" ref="DV3" si="76">DAY(DV5)</f>
        <v>18</v>
      </c>
      <c r="DW3" s="105">
        <f t="shared" ref="DW3" si="77">DAY(DW5)</f>
        <v>25</v>
      </c>
      <c r="DX3" s="105">
        <f t="shared" ref="DX3" si="78">DAY(DX5)</f>
        <v>1</v>
      </c>
      <c r="DY3" s="105">
        <f t="shared" ref="DY3" si="79">DAY(DY5)</f>
        <v>8</v>
      </c>
      <c r="DZ3" s="105">
        <f t="shared" ref="DZ3" si="80">DAY(DZ5)</f>
        <v>15</v>
      </c>
      <c r="EA3" s="105">
        <f t="shared" ref="EA3" si="81">DAY(EA5)</f>
        <v>22</v>
      </c>
      <c r="EB3" s="105">
        <f t="shared" ref="EB3" si="82">DAY(EB5)</f>
        <v>29</v>
      </c>
      <c r="EC3" s="105">
        <f t="shared" ref="EC3" si="83">DAY(EC5)</f>
        <v>6</v>
      </c>
      <c r="ED3" s="105">
        <f t="shared" ref="ED3" si="84">DAY(ED5)</f>
        <v>13</v>
      </c>
      <c r="EE3" s="105">
        <f t="shared" ref="EE3" si="85">DAY(EE5)</f>
        <v>20</v>
      </c>
      <c r="EF3" s="105">
        <f t="shared" ref="EF3" si="86">DAY(EF5)</f>
        <v>27</v>
      </c>
      <c r="EG3" s="105">
        <f t="shared" ref="EG3" si="87">DAY(EG5)</f>
        <v>3</v>
      </c>
      <c r="EH3" s="105">
        <f t="shared" ref="EH3" si="88">DAY(EH5)</f>
        <v>10</v>
      </c>
      <c r="EI3" s="105">
        <f t="shared" ref="EI3" si="89">DAY(EI5)</f>
        <v>17</v>
      </c>
      <c r="EJ3" s="105">
        <f t="shared" ref="EJ3" si="90">DAY(EJ5)</f>
        <v>24</v>
      </c>
      <c r="EK3" s="105">
        <f t="shared" ref="EK3" si="91">DAY(EK5)</f>
        <v>31</v>
      </c>
      <c r="EL3" s="105">
        <f t="shared" ref="EL3" si="92">DAY(EL5)</f>
        <v>7</v>
      </c>
      <c r="EM3" s="105">
        <f t="shared" ref="EM3" si="93">DAY(EM5)</f>
        <v>14</v>
      </c>
      <c r="EN3" s="105">
        <f t="shared" ref="EN3" si="94">DAY(EN5)</f>
        <v>21</v>
      </c>
      <c r="EO3" s="105">
        <f t="shared" ref="EO3" si="95">DAY(EO5)</f>
        <v>28</v>
      </c>
      <c r="EP3" s="105">
        <f t="shared" ref="EP3" si="96">DAY(EP5)</f>
        <v>5</v>
      </c>
      <c r="EQ3" s="105">
        <f t="shared" ref="EQ3" si="97">DAY(EQ5)</f>
        <v>12</v>
      </c>
      <c r="ER3" s="105">
        <f t="shared" ref="ER3" si="98">DAY(ER5)</f>
        <v>19</v>
      </c>
      <c r="ES3" s="105">
        <f t="shared" ref="ES3" si="99">DAY(ES5)</f>
        <v>26</v>
      </c>
      <c r="ET3" s="105">
        <f t="shared" ref="ET3" si="100">DAY(ET5)</f>
        <v>2</v>
      </c>
      <c r="EU3" s="105">
        <f t="shared" ref="EU3" si="101">DAY(EU5)</f>
        <v>9</v>
      </c>
      <c r="EV3" s="105">
        <f t="shared" ref="EV3" si="102">DAY(EV5)</f>
        <v>16</v>
      </c>
      <c r="EW3" s="105">
        <f t="shared" ref="EW3" si="103">DAY(EW5)</f>
        <v>23</v>
      </c>
      <c r="EX3" s="105">
        <f t="shared" ref="EX3" si="104">DAY(EX5)</f>
        <v>30</v>
      </c>
      <c r="EY3" s="105">
        <f t="shared" ref="EY3" si="105">DAY(EY5)</f>
        <v>7</v>
      </c>
      <c r="EZ3" s="105">
        <f t="shared" ref="EZ3" si="106">DAY(EZ5)</f>
        <v>14</v>
      </c>
      <c r="FA3" s="105">
        <f t="shared" ref="FA3" si="107">DAY(FA5)</f>
        <v>21</v>
      </c>
      <c r="FB3" s="105">
        <f t="shared" ref="FB3" si="108">DAY(FB5)</f>
        <v>28</v>
      </c>
      <c r="FC3" s="105">
        <f t="shared" ref="FC3" si="109">DAY(FC5)</f>
        <v>4</v>
      </c>
      <c r="FD3" s="105">
        <f t="shared" ref="FD3" si="110">DAY(FD5)</f>
        <v>11</v>
      </c>
      <c r="FE3" s="105">
        <f t="shared" ref="FE3" si="111">DAY(FE5)</f>
        <v>18</v>
      </c>
      <c r="FF3" s="105">
        <f t="shared" ref="FF3" si="112">DAY(FF5)</f>
        <v>25</v>
      </c>
      <c r="FG3" s="105">
        <f t="shared" ref="FG3" si="113">DAY(FG5)</f>
        <v>1</v>
      </c>
      <c r="FH3" s="105">
        <f t="shared" ref="FH3" si="114">DAY(FH5)</f>
        <v>8</v>
      </c>
      <c r="FI3" s="105">
        <f t="shared" ref="FI3" si="115">DAY(FI5)</f>
        <v>15</v>
      </c>
      <c r="FJ3" s="105">
        <f t="shared" ref="FJ3" si="116">DAY(FJ5)</f>
        <v>22</v>
      </c>
      <c r="FK3" s="105">
        <f t="shared" ref="FK3" si="117">DAY(FK5)</f>
        <v>1</v>
      </c>
      <c r="FL3" s="105">
        <f t="shared" ref="FL3" si="118">DAY(FL5)</f>
        <v>8</v>
      </c>
      <c r="FM3" s="105">
        <f t="shared" ref="FM3" si="119">DAY(FM5)</f>
        <v>15</v>
      </c>
      <c r="FN3" s="105">
        <f t="shared" ref="FN3" si="120">DAY(FN5)</f>
        <v>22</v>
      </c>
      <c r="FO3" s="105">
        <f t="shared" ref="FO3" si="121">DAY(FO5)</f>
        <v>29</v>
      </c>
      <c r="FP3" s="105">
        <f t="shared" ref="FP3" si="122">DAY(FP5)</f>
        <v>5</v>
      </c>
      <c r="FQ3" s="105">
        <f t="shared" ref="FQ3" si="123">DAY(FQ5)</f>
        <v>12</v>
      </c>
      <c r="FR3" s="105">
        <f t="shared" ref="FR3" si="124">DAY(FR5)</f>
        <v>19</v>
      </c>
      <c r="FS3" s="105">
        <f t="shared" ref="FS3" si="125">DAY(FS5)</f>
        <v>26</v>
      </c>
      <c r="FT3" s="105">
        <f t="shared" ref="FT3" si="126">DAY(FT5)</f>
        <v>3</v>
      </c>
      <c r="FU3" s="105">
        <f t="shared" ref="FU3" si="127">DAY(FU5)</f>
        <v>10</v>
      </c>
      <c r="FV3" s="105">
        <f t="shared" ref="FV3" si="128">DAY(FV5)</f>
        <v>17</v>
      </c>
      <c r="FW3" s="105">
        <f t="shared" ref="FW3" si="129">DAY(FW5)</f>
        <v>24</v>
      </c>
      <c r="FX3" s="105">
        <f t="shared" ref="FX3" si="130">DAY(FX5)</f>
        <v>31</v>
      </c>
      <c r="FY3" s="105">
        <f t="shared" ref="FY3" si="131">DAY(FY5)</f>
        <v>7</v>
      </c>
      <c r="FZ3" s="105">
        <f t="shared" ref="FZ3" si="132">DAY(FZ5)</f>
        <v>14</v>
      </c>
      <c r="GA3" s="105">
        <f t="shared" ref="GA3" si="133">DAY(GA5)</f>
        <v>21</v>
      </c>
      <c r="GB3" s="105">
        <f t="shared" ref="GB3" si="134">DAY(GB5)</f>
        <v>28</v>
      </c>
      <c r="GC3" s="105">
        <f t="shared" ref="GC3" si="135">DAY(GC5)</f>
        <v>5</v>
      </c>
      <c r="GD3" s="105">
        <f t="shared" ref="GD3" si="136">DAY(GD5)</f>
        <v>12</v>
      </c>
      <c r="GE3" s="105">
        <f t="shared" ref="GE3" si="137">DAY(GE5)</f>
        <v>19</v>
      </c>
      <c r="GF3" s="105">
        <f t="shared" ref="GF3" si="138">DAY(GF5)</f>
        <v>26</v>
      </c>
      <c r="GG3" s="105">
        <f t="shared" ref="GG3" si="139">DAY(GG5)</f>
        <v>2</v>
      </c>
      <c r="GH3" s="105">
        <f t="shared" ref="GH3" si="140">DAY(GH5)</f>
        <v>9</v>
      </c>
      <c r="GI3" s="105">
        <f t="shared" ref="GI3" si="141">DAY(GI5)</f>
        <v>16</v>
      </c>
      <c r="GJ3" s="105">
        <f t="shared" ref="GJ3" si="142">DAY(GJ5)</f>
        <v>23</v>
      </c>
      <c r="GK3" s="105">
        <f t="shared" ref="GK3" si="143">DAY(GK5)</f>
        <v>30</v>
      </c>
      <c r="GL3" s="105">
        <f t="shared" ref="GL3" si="144">DAY(GL5)</f>
        <v>6</v>
      </c>
      <c r="GM3" s="105">
        <f t="shared" ref="GM3" si="145">DAY(GM5)</f>
        <v>13</v>
      </c>
      <c r="GN3" s="105">
        <f t="shared" ref="GN3" si="146">DAY(GN5)</f>
        <v>20</v>
      </c>
      <c r="GO3" s="105">
        <f t="shared" ref="GO3" si="147">DAY(GO5)</f>
        <v>27</v>
      </c>
      <c r="GP3" s="105">
        <f t="shared" ref="GP3" si="148">DAY(GP5)</f>
        <v>4</v>
      </c>
      <c r="GQ3" s="105">
        <f t="shared" ref="GQ3" si="149">DAY(GQ5)</f>
        <v>11</v>
      </c>
      <c r="GR3" s="105">
        <f t="shared" ref="GR3" si="150">DAY(GR5)</f>
        <v>18</v>
      </c>
      <c r="GS3" s="105">
        <f t="shared" ref="GS3" si="151">DAY(GS5)</f>
        <v>25</v>
      </c>
      <c r="GT3" s="105">
        <f t="shared" ref="GT3" si="152">DAY(GT5)</f>
        <v>1</v>
      </c>
      <c r="GU3" s="105">
        <f t="shared" ref="GU3" si="153">DAY(GU5)</f>
        <v>8</v>
      </c>
      <c r="GV3" s="105">
        <f t="shared" ref="GV3" si="154">DAY(GV5)</f>
        <v>15</v>
      </c>
      <c r="GW3" s="105">
        <f t="shared" ref="GW3" si="155">DAY(GW5)</f>
        <v>22</v>
      </c>
      <c r="GX3" s="105">
        <f t="shared" ref="GX3" si="156">DAY(GX5)</f>
        <v>29</v>
      </c>
      <c r="GY3" s="105">
        <f t="shared" ref="GY3" si="157">DAY(GY5)</f>
        <v>6</v>
      </c>
      <c r="GZ3" s="105">
        <f t="shared" ref="GZ3" si="158">DAY(GZ5)</f>
        <v>13</v>
      </c>
      <c r="HA3" s="105">
        <f t="shared" ref="HA3" si="159">DAY(HA5)</f>
        <v>20</v>
      </c>
      <c r="HB3" s="105">
        <f t="shared" ref="HB3" si="160">DAY(HB5)</f>
        <v>27</v>
      </c>
    </row>
    <row r="4" spans="1:210" x14ac:dyDescent="0.2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</row>
    <row r="5" spans="1:210" x14ac:dyDescent="0.25">
      <c r="B5" s="106">
        <v>44927</v>
      </c>
      <c r="C5" s="106">
        <f>B5+7</f>
        <v>44934</v>
      </c>
      <c r="D5" s="106">
        <f t="shared" ref="D5:BB5" si="161">C5+7</f>
        <v>44941</v>
      </c>
      <c r="E5" s="106">
        <f t="shared" si="161"/>
        <v>44948</v>
      </c>
      <c r="F5" s="106">
        <f t="shared" si="161"/>
        <v>44955</v>
      </c>
      <c r="G5" s="106">
        <f t="shared" si="161"/>
        <v>44962</v>
      </c>
      <c r="H5" s="106">
        <f t="shared" si="161"/>
        <v>44969</v>
      </c>
      <c r="I5" s="106">
        <f t="shared" si="161"/>
        <v>44976</v>
      </c>
      <c r="J5" s="106">
        <f t="shared" si="161"/>
        <v>44983</v>
      </c>
      <c r="K5" s="106">
        <f t="shared" si="161"/>
        <v>44990</v>
      </c>
      <c r="L5" s="106">
        <f t="shared" si="161"/>
        <v>44997</v>
      </c>
      <c r="M5" s="106">
        <f t="shared" si="161"/>
        <v>45004</v>
      </c>
      <c r="N5" s="106">
        <f t="shared" si="161"/>
        <v>45011</v>
      </c>
      <c r="O5" s="106">
        <f t="shared" si="161"/>
        <v>45018</v>
      </c>
      <c r="P5" s="106">
        <f t="shared" si="161"/>
        <v>45025</v>
      </c>
      <c r="Q5" s="106">
        <f t="shared" si="161"/>
        <v>45032</v>
      </c>
      <c r="R5" s="106">
        <f t="shared" si="161"/>
        <v>45039</v>
      </c>
      <c r="S5" s="106">
        <f t="shared" si="161"/>
        <v>45046</v>
      </c>
      <c r="T5" s="106">
        <f t="shared" si="161"/>
        <v>45053</v>
      </c>
      <c r="U5" s="106">
        <f t="shared" si="161"/>
        <v>45060</v>
      </c>
      <c r="V5" s="106">
        <f t="shared" si="161"/>
        <v>45067</v>
      </c>
      <c r="W5" s="106">
        <f t="shared" si="161"/>
        <v>45074</v>
      </c>
      <c r="X5" s="106">
        <f t="shared" si="161"/>
        <v>45081</v>
      </c>
      <c r="Y5" s="106">
        <f t="shared" si="161"/>
        <v>45088</v>
      </c>
      <c r="Z5" s="106">
        <f t="shared" si="161"/>
        <v>45095</v>
      </c>
      <c r="AA5" s="106">
        <f t="shared" si="161"/>
        <v>45102</v>
      </c>
      <c r="AB5" s="106">
        <f t="shared" si="161"/>
        <v>45109</v>
      </c>
      <c r="AC5" s="106">
        <f t="shared" si="161"/>
        <v>45116</v>
      </c>
      <c r="AD5" s="106">
        <f t="shared" si="161"/>
        <v>45123</v>
      </c>
      <c r="AE5" s="106">
        <f t="shared" si="161"/>
        <v>45130</v>
      </c>
      <c r="AF5" s="106">
        <f t="shared" si="161"/>
        <v>45137</v>
      </c>
      <c r="AG5" s="106">
        <f t="shared" si="161"/>
        <v>45144</v>
      </c>
      <c r="AH5" s="106">
        <f t="shared" si="161"/>
        <v>45151</v>
      </c>
      <c r="AI5" s="106">
        <f t="shared" si="161"/>
        <v>45158</v>
      </c>
      <c r="AJ5" s="106">
        <f t="shared" si="161"/>
        <v>45165</v>
      </c>
      <c r="AK5" s="106">
        <f t="shared" si="161"/>
        <v>45172</v>
      </c>
      <c r="AL5" s="106">
        <f t="shared" si="161"/>
        <v>45179</v>
      </c>
      <c r="AM5" s="106">
        <f t="shared" si="161"/>
        <v>45186</v>
      </c>
      <c r="AN5" s="106">
        <f t="shared" si="161"/>
        <v>45193</v>
      </c>
      <c r="AO5" s="106">
        <f t="shared" si="161"/>
        <v>45200</v>
      </c>
      <c r="AP5" s="106">
        <f t="shared" si="161"/>
        <v>45207</v>
      </c>
      <c r="AQ5" s="106">
        <f t="shared" si="161"/>
        <v>45214</v>
      </c>
      <c r="AR5" s="106">
        <f t="shared" si="161"/>
        <v>45221</v>
      </c>
      <c r="AS5" s="106">
        <f t="shared" si="161"/>
        <v>45228</v>
      </c>
      <c r="AT5" s="106">
        <f t="shared" si="161"/>
        <v>45235</v>
      </c>
      <c r="AU5" s="106">
        <f t="shared" si="161"/>
        <v>45242</v>
      </c>
      <c r="AV5" s="106">
        <f t="shared" si="161"/>
        <v>45249</v>
      </c>
      <c r="AW5" s="106">
        <f t="shared" si="161"/>
        <v>45256</v>
      </c>
      <c r="AX5" s="106">
        <f t="shared" si="161"/>
        <v>45263</v>
      </c>
      <c r="AY5" s="106">
        <f t="shared" si="161"/>
        <v>45270</v>
      </c>
      <c r="AZ5" s="106">
        <f t="shared" si="161"/>
        <v>45277</v>
      </c>
      <c r="BA5" s="106">
        <f t="shared" si="161"/>
        <v>45284</v>
      </c>
      <c r="BB5" s="106">
        <f t="shared" si="161"/>
        <v>45291</v>
      </c>
      <c r="BC5" s="106">
        <f t="shared" ref="BC5:DN5" si="162">BB5+7</f>
        <v>45298</v>
      </c>
      <c r="BD5" s="106">
        <f t="shared" si="162"/>
        <v>45305</v>
      </c>
      <c r="BE5" s="106">
        <f t="shared" si="162"/>
        <v>45312</v>
      </c>
      <c r="BF5" s="106">
        <f t="shared" si="162"/>
        <v>45319</v>
      </c>
      <c r="BG5" s="106">
        <f t="shared" si="162"/>
        <v>45326</v>
      </c>
      <c r="BH5" s="106">
        <f t="shared" si="162"/>
        <v>45333</v>
      </c>
      <c r="BI5" s="106">
        <f t="shared" si="162"/>
        <v>45340</v>
      </c>
      <c r="BJ5" s="106">
        <f t="shared" si="162"/>
        <v>45347</v>
      </c>
      <c r="BK5" s="106">
        <f t="shared" si="162"/>
        <v>45354</v>
      </c>
      <c r="BL5" s="106">
        <f t="shared" si="162"/>
        <v>45361</v>
      </c>
      <c r="BM5" s="106">
        <f t="shared" si="162"/>
        <v>45368</v>
      </c>
      <c r="BN5" s="106">
        <f t="shared" si="162"/>
        <v>45375</v>
      </c>
      <c r="BO5" s="106">
        <f t="shared" si="162"/>
        <v>45382</v>
      </c>
      <c r="BP5" s="106">
        <f t="shared" si="162"/>
        <v>45389</v>
      </c>
      <c r="BQ5" s="106">
        <f t="shared" si="162"/>
        <v>45396</v>
      </c>
      <c r="BR5" s="106">
        <f t="shared" si="162"/>
        <v>45403</v>
      </c>
      <c r="BS5" s="106">
        <f t="shared" si="162"/>
        <v>45410</v>
      </c>
      <c r="BT5" s="106">
        <f t="shared" si="162"/>
        <v>45417</v>
      </c>
      <c r="BU5" s="106">
        <f t="shared" si="162"/>
        <v>45424</v>
      </c>
      <c r="BV5" s="106">
        <f t="shared" si="162"/>
        <v>45431</v>
      </c>
      <c r="BW5" s="106">
        <f t="shared" si="162"/>
        <v>45438</v>
      </c>
      <c r="BX5" s="106">
        <f t="shared" si="162"/>
        <v>45445</v>
      </c>
      <c r="BY5" s="106">
        <f t="shared" si="162"/>
        <v>45452</v>
      </c>
      <c r="BZ5" s="106">
        <f t="shared" si="162"/>
        <v>45459</v>
      </c>
      <c r="CA5" s="106">
        <f t="shared" si="162"/>
        <v>45466</v>
      </c>
      <c r="CB5" s="106">
        <f t="shared" si="162"/>
        <v>45473</v>
      </c>
      <c r="CC5" s="106">
        <f t="shared" si="162"/>
        <v>45480</v>
      </c>
      <c r="CD5" s="106">
        <f t="shared" si="162"/>
        <v>45487</v>
      </c>
      <c r="CE5" s="106">
        <f t="shared" si="162"/>
        <v>45494</v>
      </c>
      <c r="CF5" s="106">
        <f t="shared" si="162"/>
        <v>45501</v>
      </c>
      <c r="CG5" s="106">
        <f t="shared" si="162"/>
        <v>45508</v>
      </c>
      <c r="CH5" s="106">
        <f t="shared" si="162"/>
        <v>45515</v>
      </c>
      <c r="CI5" s="106">
        <f t="shared" si="162"/>
        <v>45522</v>
      </c>
      <c r="CJ5" s="106">
        <f t="shared" si="162"/>
        <v>45529</v>
      </c>
      <c r="CK5" s="106">
        <f t="shared" si="162"/>
        <v>45536</v>
      </c>
      <c r="CL5" s="106">
        <f t="shared" si="162"/>
        <v>45543</v>
      </c>
      <c r="CM5" s="106">
        <f t="shared" si="162"/>
        <v>45550</v>
      </c>
      <c r="CN5" s="106">
        <f t="shared" si="162"/>
        <v>45557</v>
      </c>
      <c r="CO5" s="106">
        <f t="shared" si="162"/>
        <v>45564</v>
      </c>
      <c r="CP5" s="106">
        <f t="shared" si="162"/>
        <v>45571</v>
      </c>
      <c r="CQ5" s="106">
        <f t="shared" si="162"/>
        <v>45578</v>
      </c>
      <c r="CR5" s="106">
        <f t="shared" si="162"/>
        <v>45585</v>
      </c>
      <c r="CS5" s="106">
        <f t="shared" si="162"/>
        <v>45592</v>
      </c>
      <c r="CT5" s="106">
        <f t="shared" si="162"/>
        <v>45599</v>
      </c>
      <c r="CU5" s="106">
        <f t="shared" si="162"/>
        <v>45606</v>
      </c>
      <c r="CV5" s="106">
        <f t="shared" si="162"/>
        <v>45613</v>
      </c>
      <c r="CW5" s="106">
        <f t="shared" si="162"/>
        <v>45620</v>
      </c>
      <c r="CX5" s="106">
        <f t="shared" si="162"/>
        <v>45627</v>
      </c>
      <c r="CY5" s="106">
        <f t="shared" si="162"/>
        <v>45634</v>
      </c>
      <c r="CZ5" s="106">
        <f t="shared" si="162"/>
        <v>45641</v>
      </c>
      <c r="DA5" s="106">
        <f t="shared" si="162"/>
        <v>45648</v>
      </c>
      <c r="DB5" s="106">
        <f t="shared" si="162"/>
        <v>45655</v>
      </c>
      <c r="DC5" s="106">
        <f t="shared" si="162"/>
        <v>45662</v>
      </c>
      <c r="DD5" s="106">
        <f t="shared" si="162"/>
        <v>45669</v>
      </c>
      <c r="DE5" s="106">
        <f t="shared" si="162"/>
        <v>45676</v>
      </c>
      <c r="DF5" s="106">
        <f t="shared" si="162"/>
        <v>45683</v>
      </c>
      <c r="DG5" s="106">
        <f t="shared" si="162"/>
        <v>45690</v>
      </c>
      <c r="DH5" s="106">
        <f t="shared" si="162"/>
        <v>45697</v>
      </c>
      <c r="DI5" s="106">
        <f t="shared" si="162"/>
        <v>45704</v>
      </c>
      <c r="DJ5" s="106">
        <f t="shared" si="162"/>
        <v>45711</v>
      </c>
      <c r="DK5" s="106">
        <f t="shared" si="162"/>
        <v>45718</v>
      </c>
      <c r="DL5" s="106">
        <f t="shared" si="162"/>
        <v>45725</v>
      </c>
      <c r="DM5" s="106">
        <f t="shared" si="162"/>
        <v>45732</v>
      </c>
      <c r="DN5" s="106">
        <f t="shared" si="162"/>
        <v>45739</v>
      </c>
      <c r="DO5" s="106">
        <f t="shared" ref="DO5:EI5" si="163">DN5+7</f>
        <v>45746</v>
      </c>
      <c r="DP5" s="106">
        <f t="shared" si="163"/>
        <v>45753</v>
      </c>
      <c r="DQ5" s="106">
        <f t="shared" si="163"/>
        <v>45760</v>
      </c>
      <c r="DR5" s="106">
        <f t="shared" si="163"/>
        <v>45767</v>
      </c>
      <c r="DS5" s="106">
        <f t="shared" si="163"/>
        <v>45774</v>
      </c>
      <c r="DT5" s="106">
        <f t="shared" si="163"/>
        <v>45781</v>
      </c>
      <c r="DU5" s="106">
        <f t="shared" si="163"/>
        <v>45788</v>
      </c>
      <c r="DV5" s="106">
        <f t="shared" si="163"/>
        <v>45795</v>
      </c>
      <c r="DW5" s="106">
        <f t="shared" si="163"/>
        <v>45802</v>
      </c>
      <c r="DX5" s="106">
        <f t="shared" si="163"/>
        <v>45809</v>
      </c>
      <c r="DY5" s="106">
        <f t="shared" si="163"/>
        <v>45816</v>
      </c>
      <c r="DZ5" s="106">
        <f t="shared" si="163"/>
        <v>45823</v>
      </c>
      <c r="EA5" s="106">
        <f t="shared" si="163"/>
        <v>45830</v>
      </c>
      <c r="EB5" s="106">
        <f t="shared" si="163"/>
        <v>45837</v>
      </c>
      <c r="EC5" s="106">
        <f t="shared" si="163"/>
        <v>45844</v>
      </c>
      <c r="ED5" s="106">
        <f t="shared" si="163"/>
        <v>45851</v>
      </c>
      <c r="EE5" s="106">
        <f t="shared" si="163"/>
        <v>45858</v>
      </c>
      <c r="EF5" s="106">
        <f t="shared" si="163"/>
        <v>45865</v>
      </c>
      <c r="EG5" s="106">
        <f t="shared" si="163"/>
        <v>45872</v>
      </c>
      <c r="EH5" s="106">
        <f t="shared" si="163"/>
        <v>45879</v>
      </c>
      <c r="EI5" s="106">
        <f t="shared" si="163"/>
        <v>45886</v>
      </c>
      <c r="EJ5" s="106">
        <f t="shared" ref="EJ5:EW5" si="164">EI5+7</f>
        <v>45893</v>
      </c>
      <c r="EK5" s="106">
        <f t="shared" si="164"/>
        <v>45900</v>
      </c>
      <c r="EL5" s="106">
        <f t="shared" si="164"/>
        <v>45907</v>
      </c>
      <c r="EM5" s="106">
        <f t="shared" si="164"/>
        <v>45914</v>
      </c>
      <c r="EN5" s="106">
        <f t="shared" si="164"/>
        <v>45921</v>
      </c>
      <c r="EO5" s="106">
        <f t="shared" si="164"/>
        <v>45928</v>
      </c>
      <c r="EP5" s="106">
        <f t="shared" si="164"/>
        <v>45935</v>
      </c>
      <c r="EQ5" s="106">
        <f t="shared" si="164"/>
        <v>45942</v>
      </c>
      <c r="ER5" s="106">
        <f t="shared" si="164"/>
        <v>45949</v>
      </c>
      <c r="ES5" s="106">
        <f t="shared" si="164"/>
        <v>45956</v>
      </c>
      <c r="ET5" s="106">
        <f t="shared" si="164"/>
        <v>45963</v>
      </c>
      <c r="EU5" s="106">
        <f t="shared" si="164"/>
        <v>45970</v>
      </c>
      <c r="EV5" s="106">
        <f t="shared" si="164"/>
        <v>45977</v>
      </c>
      <c r="EW5" s="106">
        <f t="shared" si="164"/>
        <v>45984</v>
      </c>
      <c r="EX5" s="106">
        <f t="shared" ref="EX5:FM5" si="165">EW5+7</f>
        <v>45991</v>
      </c>
      <c r="EY5" s="106">
        <f t="shared" si="165"/>
        <v>45998</v>
      </c>
      <c r="EZ5" s="106">
        <f t="shared" si="165"/>
        <v>46005</v>
      </c>
      <c r="FA5" s="106">
        <f t="shared" si="165"/>
        <v>46012</v>
      </c>
      <c r="FB5" s="106">
        <f t="shared" si="165"/>
        <v>46019</v>
      </c>
      <c r="FC5" s="106">
        <f t="shared" si="165"/>
        <v>46026</v>
      </c>
      <c r="FD5" s="106">
        <f t="shared" si="165"/>
        <v>46033</v>
      </c>
      <c r="FE5" s="106">
        <f t="shared" si="165"/>
        <v>46040</v>
      </c>
      <c r="FF5" s="106">
        <f t="shared" si="165"/>
        <v>46047</v>
      </c>
      <c r="FG5" s="106">
        <f t="shared" si="165"/>
        <v>46054</v>
      </c>
      <c r="FH5" s="106">
        <f t="shared" si="165"/>
        <v>46061</v>
      </c>
      <c r="FI5" s="106">
        <f t="shared" si="165"/>
        <v>46068</v>
      </c>
      <c r="FJ5" s="106">
        <f t="shared" si="165"/>
        <v>46075</v>
      </c>
      <c r="FK5" s="106">
        <f t="shared" si="165"/>
        <v>46082</v>
      </c>
      <c r="FL5" s="106">
        <f t="shared" si="165"/>
        <v>46089</v>
      </c>
      <c r="FM5" s="106">
        <f t="shared" si="165"/>
        <v>46096</v>
      </c>
      <c r="FN5" s="106">
        <f t="shared" ref="FN5:HB5" si="166">FM5+7</f>
        <v>46103</v>
      </c>
      <c r="FO5" s="106">
        <f t="shared" si="166"/>
        <v>46110</v>
      </c>
      <c r="FP5" s="106">
        <f t="shared" si="166"/>
        <v>46117</v>
      </c>
      <c r="FQ5" s="106">
        <f t="shared" si="166"/>
        <v>46124</v>
      </c>
      <c r="FR5" s="106">
        <f t="shared" si="166"/>
        <v>46131</v>
      </c>
      <c r="FS5" s="106">
        <f t="shared" si="166"/>
        <v>46138</v>
      </c>
      <c r="FT5" s="106">
        <f t="shared" si="166"/>
        <v>46145</v>
      </c>
      <c r="FU5" s="106">
        <f t="shared" si="166"/>
        <v>46152</v>
      </c>
      <c r="FV5" s="106">
        <f t="shared" si="166"/>
        <v>46159</v>
      </c>
      <c r="FW5" s="106">
        <f t="shared" si="166"/>
        <v>46166</v>
      </c>
      <c r="FX5" s="106">
        <f t="shared" si="166"/>
        <v>46173</v>
      </c>
      <c r="FY5" s="106">
        <f t="shared" si="166"/>
        <v>46180</v>
      </c>
      <c r="FZ5" s="106">
        <f t="shared" si="166"/>
        <v>46187</v>
      </c>
      <c r="GA5" s="106">
        <f t="shared" si="166"/>
        <v>46194</v>
      </c>
      <c r="GB5" s="106">
        <f t="shared" si="166"/>
        <v>46201</v>
      </c>
      <c r="GC5" s="106">
        <f t="shared" si="166"/>
        <v>46208</v>
      </c>
      <c r="GD5" s="106">
        <f t="shared" si="166"/>
        <v>46215</v>
      </c>
      <c r="GE5" s="106">
        <f t="shared" si="166"/>
        <v>46222</v>
      </c>
      <c r="GF5" s="106">
        <f t="shared" si="166"/>
        <v>46229</v>
      </c>
      <c r="GG5" s="106">
        <f t="shared" si="166"/>
        <v>46236</v>
      </c>
      <c r="GH5" s="106">
        <f t="shared" si="166"/>
        <v>46243</v>
      </c>
      <c r="GI5" s="106">
        <f t="shared" si="166"/>
        <v>46250</v>
      </c>
      <c r="GJ5" s="106">
        <f t="shared" si="166"/>
        <v>46257</v>
      </c>
      <c r="GK5" s="106">
        <f t="shared" si="166"/>
        <v>46264</v>
      </c>
      <c r="GL5" s="106">
        <f t="shared" si="166"/>
        <v>46271</v>
      </c>
      <c r="GM5" s="106">
        <f t="shared" si="166"/>
        <v>46278</v>
      </c>
      <c r="GN5" s="106">
        <f t="shared" si="166"/>
        <v>46285</v>
      </c>
      <c r="GO5" s="106">
        <f t="shared" si="166"/>
        <v>46292</v>
      </c>
      <c r="GP5" s="106">
        <f t="shared" si="166"/>
        <v>46299</v>
      </c>
      <c r="GQ5" s="106">
        <f t="shared" si="166"/>
        <v>46306</v>
      </c>
      <c r="GR5" s="106">
        <f t="shared" si="166"/>
        <v>46313</v>
      </c>
      <c r="GS5" s="106">
        <f t="shared" si="166"/>
        <v>46320</v>
      </c>
      <c r="GT5" s="106">
        <f t="shared" si="166"/>
        <v>46327</v>
      </c>
      <c r="GU5" s="106">
        <f t="shared" si="166"/>
        <v>46334</v>
      </c>
      <c r="GV5" s="106">
        <f t="shared" si="166"/>
        <v>46341</v>
      </c>
      <c r="GW5" s="106">
        <f t="shared" si="166"/>
        <v>46348</v>
      </c>
      <c r="GX5" s="106">
        <f t="shared" si="166"/>
        <v>46355</v>
      </c>
      <c r="GY5" s="106">
        <f t="shared" si="166"/>
        <v>46362</v>
      </c>
      <c r="GZ5" s="106">
        <f t="shared" si="166"/>
        <v>46369</v>
      </c>
      <c r="HA5" s="106">
        <f t="shared" si="166"/>
        <v>46376</v>
      </c>
      <c r="HB5" s="106">
        <f t="shared" si="166"/>
        <v>46383</v>
      </c>
    </row>
    <row r="6" spans="1:210" x14ac:dyDescent="0.25">
      <c r="A6" s="105">
        <v>12</v>
      </c>
      <c r="B6" s="107">
        <f t="shared" ref="B6:BM6" si="167">MONTH(B5)</f>
        <v>1</v>
      </c>
      <c r="C6" s="107">
        <f t="shared" si="167"/>
        <v>1</v>
      </c>
      <c r="D6" s="107">
        <f t="shared" si="167"/>
        <v>1</v>
      </c>
      <c r="E6" s="107">
        <f t="shared" si="167"/>
        <v>1</v>
      </c>
      <c r="F6" s="107">
        <f t="shared" si="167"/>
        <v>1</v>
      </c>
      <c r="G6" s="107">
        <f t="shared" si="167"/>
        <v>2</v>
      </c>
      <c r="H6" s="107">
        <f t="shared" si="167"/>
        <v>2</v>
      </c>
      <c r="I6" s="107">
        <f t="shared" si="167"/>
        <v>2</v>
      </c>
      <c r="J6" s="107">
        <f t="shared" si="167"/>
        <v>2</v>
      </c>
      <c r="K6" s="107">
        <f t="shared" si="167"/>
        <v>3</v>
      </c>
      <c r="L6" s="107">
        <f t="shared" si="167"/>
        <v>3</v>
      </c>
      <c r="M6" s="107">
        <f t="shared" si="167"/>
        <v>3</v>
      </c>
      <c r="N6" s="107">
        <f t="shared" si="167"/>
        <v>3</v>
      </c>
      <c r="O6" s="107">
        <f t="shared" si="167"/>
        <v>4</v>
      </c>
      <c r="P6" s="107">
        <f t="shared" si="167"/>
        <v>4</v>
      </c>
      <c r="Q6" s="107">
        <f t="shared" si="167"/>
        <v>4</v>
      </c>
      <c r="R6" s="107">
        <f t="shared" si="167"/>
        <v>4</v>
      </c>
      <c r="S6" s="107">
        <f t="shared" si="167"/>
        <v>4</v>
      </c>
      <c r="T6" s="107">
        <f t="shared" si="167"/>
        <v>5</v>
      </c>
      <c r="U6" s="107">
        <f t="shared" si="167"/>
        <v>5</v>
      </c>
      <c r="V6" s="107">
        <f t="shared" si="167"/>
        <v>5</v>
      </c>
      <c r="W6" s="107">
        <f t="shared" si="167"/>
        <v>5</v>
      </c>
      <c r="X6" s="107">
        <f t="shared" si="167"/>
        <v>6</v>
      </c>
      <c r="Y6" s="107">
        <f t="shared" si="167"/>
        <v>6</v>
      </c>
      <c r="Z6" s="107">
        <f t="shared" si="167"/>
        <v>6</v>
      </c>
      <c r="AA6" s="107">
        <f t="shared" si="167"/>
        <v>6</v>
      </c>
      <c r="AB6" s="107">
        <f t="shared" si="167"/>
        <v>7</v>
      </c>
      <c r="AC6" s="107">
        <f t="shared" si="167"/>
        <v>7</v>
      </c>
      <c r="AD6" s="107">
        <f t="shared" si="167"/>
        <v>7</v>
      </c>
      <c r="AE6" s="107">
        <f t="shared" si="167"/>
        <v>7</v>
      </c>
      <c r="AF6" s="107">
        <f t="shared" si="167"/>
        <v>7</v>
      </c>
      <c r="AG6" s="107">
        <f t="shared" si="167"/>
        <v>8</v>
      </c>
      <c r="AH6" s="107">
        <f t="shared" si="167"/>
        <v>8</v>
      </c>
      <c r="AI6" s="107">
        <f t="shared" si="167"/>
        <v>8</v>
      </c>
      <c r="AJ6" s="107">
        <f t="shared" si="167"/>
        <v>8</v>
      </c>
      <c r="AK6" s="107">
        <f t="shared" si="167"/>
        <v>9</v>
      </c>
      <c r="AL6" s="107">
        <f t="shared" si="167"/>
        <v>9</v>
      </c>
      <c r="AM6" s="107">
        <f t="shared" si="167"/>
        <v>9</v>
      </c>
      <c r="AN6" s="107">
        <f t="shared" si="167"/>
        <v>9</v>
      </c>
      <c r="AO6" s="107">
        <f t="shared" si="167"/>
        <v>10</v>
      </c>
      <c r="AP6" s="107">
        <f t="shared" si="167"/>
        <v>10</v>
      </c>
      <c r="AQ6" s="107">
        <f t="shared" si="167"/>
        <v>10</v>
      </c>
      <c r="AR6" s="107">
        <f t="shared" si="167"/>
        <v>10</v>
      </c>
      <c r="AS6" s="107">
        <f t="shared" si="167"/>
        <v>10</v>
      </c>
      <c r="AT6" s="107">
        <f t="shared" si="167"/>
        <v>11</v>
      </c>
      <c r="AU6" s="107">
        <f t="shared" si="167"/>
        <v>11</v>
      </c>
      <c r="AV6" s="107">
        <f t="shared" si="167"/>
        <v>11</v>
      </c>
      <c r="AW6" s="107">
        <f t="shared" si="167"/>
        <v>11</v>
      </c>
      <c r="AX6" s="107">
        <f t="shared" si="167"/>
        <v>12</v>
      </c>
      <c r="AY6" s="107">
        <f t="shared" si="167"/>
        <v>12</v>
      </c>
      <c r="AZ6" s="107">
        <f t="shared" si="167"/>
        <v>12</v>
      </c>
      <c r="BA6" s="107">
        <f t="shared" si="167"/>
        <v>12</v>
      </c>
      <c r="BB6" s="107">
        <f t="shared" si="167"/>
        <v>12</v>
      </c>
      <c r="BC6" s="107">
        <f t="shared" si="167"/>
        <v>1</v>
      </c>
      <c r="BD6" s="107">
        <f t="shared" si="167"/>
        <v>1</v>
      </c>
      <c r="BE6" s="107">
        <f t="shared" si="167"/>
        <v>1</v>
      </c>
      <c r="BF6" s="107">
        <f t="shared" si="167"/>
        <v>1</v>
      </c>
      <c r="BG6" s="107">
        <f t="shared" si="167"/>
        <v>2</v>
      </c>
      <c r="BH6" s="107">
        <f t="shared" si="167"/>
        <v>2</v>
      </c>
      <c r="BI6" s="107">
        <f t="shared" si="167"/>
        <v>2</v>
      </c>
      <c r="BJ6" s="107">
        <f t="shared" si="167"/>
        <v>2</v>
      </c>
      <c r="BK6" s="107">
        <f t="shared" si="167"/>
        <v>3</v>
      </c>
      <c r="BL6" s="107">
        <f t="shared" si="167"/>
        <v>3</v>
      </c>
      <c r="BM6" s="107">
        <f t="shared" si="167"/>
        <v>3</v>
      </c>
      <c r="BN6" s="107">
        <f t="shared" ref="BN6:DY6" si="168">MONTH(BN5)</f>
        <v>3</v>
      </c>
      <c r="BO6" s="107">
        <f t="shared" si="168"/>
        <v>3</v>
      </c>
      <c r="BP6" s="107">
        <f t="shared" si="168"/>
        <v>4</v>
      </c>
      <c r="BQ6" s="107">
        <f t="shared" si="168"/>
        <v>4</v>
      </c>
      <c r="BR6" s="107">
        <f t="shared" si="168"/>
        <v>4</v>
      </c>
      <c r="BS6" s="107">
        <f t="shared" si="168"/>
        <v>4</v>
      </c>
      <c r="BT6" s="107">
        <f t="shared" si="168"/>
        <v>5</v>
      </c>
      <c r="BU6" s="107">
        <f t="shared" si="168"/>
        <v>5</v>
      </c>
      <c r="BV6" s="107">
        <f t="shared" si="168"/>
        <v>5</v>
      </c>
      <c r="BW6" s="107">
        <f t="shared" si="168"/>
        <v>5</v>
      </c>
      <c r="BX6" s="107">
        <f t="shared" si="168"/>
        <v>6</v>
      </c>
      <c r="BY6" s="107">
        <f t="shared" si="168"/>
        <v>6</v>
      </c>
      <c r="BZ6" s="107">
        <f t="shared" si="168"/>
        <v>6</v>
      </c>
      <c r="CA6" s="107">
        <f t="shared" si="168"/>
        <v>6</v>
      </c>
      <c r="CB6" s="107">
        <f t="shared" si="168"/>
        <v>6</v>
      </c>
      <c r="CC6" s="107">
        <f t="shared" si="168"/>
        <v>7</v>
      </c>
      <c r="CD6" s="107">
        <f t="shared" si="168"/>
        <v>7</v>
      </c>
      <c r="CE6" s="107">
        <f t="shared" si="168"/>
        <v>7</v>
      </c>
      <c r="CF6" s="107">
        <f t="shared" si="168"/>
        <v>7</v>
      </c>
      <c r="CG6" s="107">
        <f t="shared" si="168"/>
        <v>8</v>
      </c>
      <c r="CH6" s="107">
        <f t="shared" si="168"/>
        <v>8</v>
      </c>
      <c r="CI6" s="107">
        <f t="shared" si="168"/>
        <v>8</v>
      </c>
      <c r="CJ6" s="107">
        <f t="shared" si="168"/>
        <v>8</v>
      </c>
      <c r="CK6" s="107">
        <f t="shared" si="168"/>
        <v>9</v>
      </c>
      <c r="CL6" s="107">
        <f t="shared" si="168"/>
        <v>9</v>
      </c>
      <c r="CM6" s="107">
        <f t="shared" si="168"/>
        <v>9</v>
      </c>
      <c r="CN6" s="107">
        <f t="shared" si="168"/>
        <v>9</v>
      </c>
      <c r="CO6" s="107">
        <f t="shared" si="168"/>
        <v>9</v>
      </c>
      <c r="CP6" s="107">
        <f t="shared" si="168"/>
        <v>10</v>
      </c>
      <c r="CQ6" s="107">
        <f t="shared" si="168"/>
        <v>10</v>
      </c>
      <c r="CR6" s="107">
        <f t="shared" si="168"/>
        <v>10</v>
      </c>
      <c r="CS6" s="107">
        <f t="shared" si="168"/>
        <v>10</v>
      </c>
      <c r="CT6" s="107">
        <f t="shared" si="168"/>
        <v>11</v>
      </c>
      <c r="CU6" s="107">
        <f t="shared" si="168"/>
        <v>11</v>
      </c>
      <c r="CV6" s="107">
        <f t="shared" si="168"/>
        <v>11</v>
      </c>
      <c r="CW6" s="107">
        <f t="shared" si="168"/>
        <v>11</v>
      </c>
      <c r="CX6" s="107">
        <f t="shared" si="168"/>
        <v>12</v>
      </c>
      <c r="CY6" s="107">
        <f t="shared" si="168"/>
        <v>12</v>
      </c>
      <c r="CZ6" s="107">
        <f t="shared" si="168"/>
        <v>12</v>
      </c>
      <c r="DA6" s="107">
        <f t="shared" si="168"/>
        <v>12</v>
      </c>
      <c r="DB6" s="107">
        <f t="shared" si="168"/>
        <v>12</v>
      </c>
      <c r="DC6" s="107">
        <f t="shared" si="168"/>
        <v>1</v>
      </c>
      <c r="DD6" s="107">
        <f t="shared" si="168"/>
        <v>1</v>
      </c>
      <c r="DE6" s="107">
        <f t="shared" si="168"/>
        <v>1</v>
      </c>
      <c r="DF6" s="107">
        <f t="shared" si="168"/>
        <v>1</v>
      </c>
      <c r="DG6" s="107">
        <f t="shared" si="168"/>
        <v>2</v>
      </c>
      <c r="DH6" s="107">
        <f t="shared" si="168"/>
        <v>2</v>
      </c>
      <c r="DI6" s="107">
        <f t="shared" si="168"/>
        <v>2</v>
      </c>
      <c r="DJ6" s="107">
        <f t="shared" si="168"/>
        <v>2</v>
      </c>
      <c r="DK6" s="107">
        <f t="shared" si="168"/>
        <v>3</v>
      </c>
      <c r="DL6" s="107">
        <f t="shared" si="168"/>
        <v>3</v>
      </c>
      <c r="DM6" s="107">
        <f t="shared" si="168"/>
        <v>3</v>
      </c>
      <c r="DN6" s="107">
        <f t="shared" si="168"/>
        <v>3</v>
      </c>
      <c r="DO6" s="107">
        <f t="shared" si="168"/>
        <v>3</v>
      </c>
      <c r="DP6" s="107">
        <f t="shared" si="168"/>
        <v>4</v>
      </c>
      <c r="DQ6" s="107">
        <f t="shared" si="168"/>
        <v>4</v>
      </c>
      <c r="DR6" s="107">
        <f t="shared" si="168"/>
        <v>4</v>
      </c>
      <c r="DS6" s="107">
        <f t="shared" si="168"/>
        <v>4</v>
      </c>
      <c r="DT6" s="107">
        <f t="shared" si="168"/>
        <v>5</v>
      </c>
      <c r="DU6" s="107">
        <f t="shared" si="168"/>
        <v>5</v>
      </c>
      <c r="DV6" s="107">
        <f t="shared" si="168"/>
        <v>5</v>
      </c>
      <c r="DW6" s="107">
        <f t="shared" si="168"/>
        <v>5</v>
      </c>
      <c r="DX6" s="107">
        <f t="shared" si="168"/>
        <v>6</v>
      </c>
      <c r="DY6" s="107">
        <f t="shared" si="168"/>
        <v>6</v>
      </c>
      <c r="DZ6" s="107">
        <f t="shared" ref="DZ6:GK6" si="169">MONTH(DZ5)</f>
        <v>6</v>
      </c>
      <c r="EA6" s="107">
        <f t="shared" si="169"/>
        <v>6</v>
      </c>
      <c r="EB6" s="107">
        <f t="shared" si="169"/>
        <v>6</v>
      </c>
      <c r="EC6" s="107">
        <f t="shared" si="169"/>
        <v>7</v>
      </c>
      <c r="ED6" s="107">
        <f t="shared" si="169"/>
        <v>7</v>
      </c>
      <c r="EE6" s="107">
        <f t="shared" si="169"/>
        <v>7</v>
      </c>
      <c r="EF6" s="107">
        <f t="shared" si="169"/>
        <v>7</v>
      </c>
      <c r="EG6" s="107">
        <f t="shared" si="169"/>
        <v>8</v>
      </c>
      <c r="EH6" s="107">
        <f t="shared" si="169"/>
        <v>8</v>
      </c>
      <c r="EI6" s="107">
        <f t="shared" si="169"/>
        <v>8</v>
      </c>
      <c r="EJ6" s="107">
        <f t="shared" si="169"/>
        <v>8</v>
      </c>
      <c r="EK6" s="107">
        <f t="shared" si="169"/>
        <v>8</v>
      </c>
      <c r="EL6" s="107">
        <f t="shared" si="169"/>
        <v>9</v>
      </c>
      <c r="EM6" s="107">
        <f t="shared" si="169"/>
        <v>9</v>
      </c>
      <c r="EN6" s="107">
        <f t="shared" si="169"/>
        <v>9</v>
      </c>
      <c r="EO6" s="107">
        <f t="shared" si="169"/>
        <v>9</v>
      </c>
      <c r="EP6" s="107">
        <f t="shared" si="169"/>
        <v>10</v>
      </c>
      <c r="EQ6" s="107">
        <f t="shared" si="169"/>
        <v>10</v>
      </c>
      <c r="ER6" s="107">
        <f t="shared" si="169"/>
        <v>10</v>
      </c>
      <c r="ES6" s="107">
        <f t="shared" si="169"/>
        <v>10</v>
      </c>
      <c r="ET6" s="107">
        <f t="shared" si="169"/>
        <v>11</v>
      </c>
      <c r="EU6" s="107">
        <f t="shared" si="169"/>
        <v>11</v>
      </c>
      <c r="EV6" s="107">
        <f t="shared" si="169"/>
        <v>11</v>
      </c>
      <c r="EW6" s="107">
        <f t="shared" si="169"/>
        <v>11</v>
      </c>
      <c r="EX6" s="107">
        <f t="shared" si="169"/>
        <v>11</v>
      </c>
      <c r="EY6" s="107">
        <f t="shared" si="169"/>
        <v>12</v>
      </c>
      <c r="EZ6" s="107">
        <f t="shared" si="169"/>
        <v>12</v>
      </c>
      <c r="FA6" s="107">
        <f t="shared" si="169"/>
        <v>12</v>
      </c>
      <c r="FB6" s="107">
        <f t="shared" si="169"/>
        <v>12</v>
      </c>
      <c r="FC6" s="107">
        <f t="shared" si="169"/>
        <v>1</v>
      </c>
      <c r="FD6" s="107">
        <f t="shared" si="169"/>
        <v>1</v>
      </c>
      <c r="FE6" s="107">
        <f t="shared" si="169"/>
        <v>1</v>
      </c>
      <c r="FF6" s="107">
        <f t="shared" si="169"/>
        <v>1</v>
      </c>
      <c r="FG6" s="107">
        <f t="shared" si="169"/>
        <v>2</v>
      </c>
      <c r="FH6" s="107">
        <f t="shared" si="169"/>
        <v>2</v>
      </c>
      <c r="FI6" s="107">
        <f t="shared" si="169"/>
        <v>2</v>
      </c>
      <c r="FJ6" s="107">
        <f t="shared" si="169"/>
        <v>2</v>
      </c>
      <c r="FK6" s="107">
        <f t="shared" si="169"/>
        <v>3</v>
      </c>
      <c r="FL6" s="107">
        <f t="shared" si="169"/>
        <v>3</v>
      </c>
      <c r="FM6" s="107">
        <f t="shared" si="169"/>
        <v>3</v>
      </c>
      <c r="FN6" s="107">
        <f t="shared" si="169"/>
        <v>3</v>
      </c>
      <c r="FO6" s="107">
        <f t="shared" si="169"/>
        <v>3</v>
      </c>
      <c r="FP6" s="107">
        <f t="shared" si="169"/>
        <v>4</v>
      </c>
      <c r="FQ6" s="107">
        <f t="shared" si="169"/>
        <v>4</v>
      </c>
      <c r="FR6" s="107">
        <f t="shared" si="169"/>
        <v>4</v>
      </c>
      <c r="FS6" s="107">
        <f t="shared" si="169"/>
        <v>4</v>
      </c>
      <c r="FT6" s="107">
        <f t="shared" si="169"/>
        <v>5</v>
      </c>
      <c r="FU6" s="107">
        <f t="shared" si="169"/>
        <v>5</v>
      </c>
      <c r="FV6" s="107">
        <f t="shared" si="169"/>
        <v>5</v>
      </c>
      <c r="FW6" s="107">
        <f t="shared" si="169"/>
        <v>5</v>
      </c>
      <c r="FX6" s="107">
        <f t="shared" si="169"/>
        <v>5</v>
      </c>
      <c r="FY6" s="107">
        <f t="shared" si="169"/>
        <v>6</v>
      </c>
      <c r="FZ6" s="107">
        <f t="shared" si="169"/>
        <v>6</v>
      </c>
      <c r="GA6" s="107">
        <f t="shared" si="169"/>
        <v>6</v>
      </c>
      <c r="GB6" s="107">
        <f t="shared" si="169"/>
        <v>6</v>
      </c>
      <c r="GC6" s="107">
        <f t="shared" si="169"/>
        <v>7</v>
      </c>
      <c r="GD6" s="107">
        <f t="shared" si="169"/>
        <v>7</v>
      </c>
      <c r="GE6" s="107">
        <f t="shared" si="169"/>
        <v>7</v>
      </c>
      <c r="GF6" s="107">
        <f t="shared" si="169"/>
        <v>7</v>
      </c>
      <c r="GG6" s="107">
        <f t="shared" si="169"/>
        <v>8</v>
      </c>
      <c r="GH6" s="107">
        <f t="shared" si="169"/>
        <v>8</v>
      </c>
      <c r="GI6" s="107">
        <f t="shared" si="169"/>
        <v>8</v>
      </c>
      <c r="GJ6" s="107">
        <f t="shared" si="169"/>
        <v>8</v>
      </c>
      <c r="GK6" s="107">
        <f t="shared" si="169"/>
        <v>8</v>
      </c>
      <c r="GL6" s="107">
        <f t="shared" ref="GL6:HB6" si="170">MONTH(GL5)</f>
        <v>9</v>
      </c>
      <c r="GM6" s="107">
        <f t="shared" si="170"/>
        <v>9</v>
      </c>
      <c r="GN6" s="107">
        <f t="shared" si="170"/>
        <v>9</v>
      </c>
      <c r="GO6" s="107">
        <f t="shared" si="170"/>
        <v>9</v>
      </c>
      <c r="GP6" s="107">
        <f t="shared" si="170"/>
        <v>10</v>
      </c>
      <c r="GQ6" s="107">
        <f t="shared" si="170"/>
        <v>10</v>
      </c>
      <c r="GR6" s="107">
        <f t="shared" si="170"/>
        <v>10</v>
      </c>
      <c r="GS6" s="107">
        <f t="shared" si="170"/>
        <v>10</v>
      </c>
      <c r="GT6" s="107">
        <f t="shared" si="170"/>
        <v>11</v>
      </c>
      <c r="GU6" s="107">
        <f t="shared" si="170"/>
        <v>11</v>
      </c>
      <c r="GV6" s="107">
        <f t="shared" si="170"/>
        <v>11</v>
      </c>
      <c r="GW6" s="107">
        <f t="shared" si="170"/>
        <v>11</v>
      </c>
      <c r="GX6" s="107">
        <f t="shared" si="170"/>
        <v>11</v>
      </c>
      <c r="GY6" s="107">
        <f t="shared" si="170"/>
        <v>12</v>
      </c>
      <c r="GZ6" s="107">
        <f t="shared" si="170"/>
        <v>12</v>
      </c>
      <c r="HA6" s="107">
        <f t="shared" si="170"/>
        <v>12</v>
      </c>
      <c r="HB6" s="107">
        <f t="shared" si="170"/>
        <v>12</v>
      </c>
    </row>
    <row r="9" spans="1:210" x14ac:dyDescent="0.25">
      <c r="A9" s="105">
        <v>1</v>
      </c>
      <c r="B9" s="108" t="s">
        <v>12</v>
      </c>
    </row>
    <row r="10" spans="1:210" x14ac:dyDescent="0.25">
      <c r="A10" s="105">
        <v>2</v>
      </c>
      <c r="B10" s="108" t="s">
        <v>13</v>
      </c>
    </row>
    <row r="11" spans="1:210" x14ac:dyDescent="0.25">
      <c r="A11" s="105">
        <v>3</v>
      </c>
      <c r="B11" s="108" t="s">
        <v>18</v>
      </c>
    </row>
    <row r="12" spans="1:210" x14ac:dyDescent="0.25">
      <c r="A12" s="105">
        <v>4</v>
      </c>
      <c r="B12" s="108" t="s">
        <v>19</v>
      </c>
    </row>
    <row r="13" spans="1:210" x14ac:dyDescent="0.25">
      <c r="A13" s="105">
        <v>5</v>
      </c>
      <c r="B13" s="108" t="s">
        <v>20</v>
      </c>
    </row>
    <row r="14" spans="1:210" x14ac:dyDescent="0.25">
      <c r="A14" s="105">
        <v>6</v>
      </c>
      <c r="B14" s="108" t="s">
        <v>21</v>
      </c>
    </row>
    <row r="15" spans="1:210" x14ac:dyDescent="0.25">
      <c r="A15" s="105">
        <v>7</v>
      </c>
      <c r="B15" s="108" t="s">
        <v>6</v>
      </c>
    </row>
    <row r="16" spans="1:210" x14ac:dyDescent="0.25">
      <c r="A16" s="105">
        <v>8</v>
      </c>
      <c r="B16" s="108" t="s">
        <v>7</v>
      </c>
    </row>
    <row r="17" spans="1:2" x14ac:dyDescent="0.25">
      <c r="A17" s="105">
        <v>9</v>
      </c>
      <c r="B17" s="108" t="s">
        <v>8</v>
      </c>
    </row>
    <row r="18" spans="1:2" x14ac:dyDescent="0.25">
      <c r="A18" s="105">
        <v>10</v>
      </c>
      <c r="B18" s="108" t="s">
        <v>9</v>
      </c>
    </row>
    <row r="19" spans="1:2" x14ac:dyDescent="0.25">
      <c r="A19" s="105">
        <v>11</v>
      </c>
      <c r="B19" s="108" t="s">
        <v>10</v>
      </c>
    </row>
    <row r="20" spans="1:2" x14ac:dyDescent="0.25">
      <c r="A20" s="105">
        <v>12</v>
      </c>
      <c r="B20" s="108" t="s">
        <v>11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58C4FC997494FAD9372CCBE8C793D" ma:contentTypeVersion="11" ma:contentTypeDescription="Create a new document." ma:contentTypeScope="" ma:versionID="3898a5b7f8a2635bc9c2271e70534d7c">
  <xsd:schema xmlns:xsd="http://www.w3.org/2001/XMLSchema" xmlns:xs="http://www.w3.org/2001/XMLSchema" xmlns:p="http://schemas.microsoft.com/office/2006/metadata/properties" xmlns:ns2="cbf3a003-c0d6-4a77-95f8-87f763e4ff72" xmlns:ns3="d49f7872-0764-410b-8600-11bba7a8ab0c" targetNamespace="http://schemas.microsoft.com/office/2006/metadata/properties" ma:root="true" ma:fieldsID="54d6196abd64ec6b05248ffc2c31c93b" ns2:_="" ns3:_="">
    <xsd:import namespace="cbf3a003-c0d6-4a77-95f8-87f763e4ff72"/>
    <xsd:import namespace="d49f7872-0764-410b-8600-11bba7a8a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3a003-c0d6-4a77-95f8-87f763e4f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0125e5a-fbbd-4a39-926c-a359310fd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f7872-0764-410b-8600-11bba7a8ab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b1b8846-4f71-4c9c-aeff-a74b9400d877}" ma:internalName="TaxCatchAll" ma:showField="CatchAllData" ma:web="d49f7872-0764-410b-8600-11bba7a8a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9f7872-0764-410b-8600-11bba7a8ab0c" xsi:nil="true"/>
    <lcf76f155ced4ddcb4097134ff3c332f xmlns="cbf3a003-c0d6-4a77-95f8-87f763e4ff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661A2-B078-4DA7-BDAD-E154B9067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f3a003-c0d6-4a77-95f8-87f763e4ff72"/>
    <ds:schemaRef ds:uri="d49f7872-0764-410b-8600-11bba7a8a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B205F1-8B95-47A6-9B1B-4B129FC8087D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d49f7872-0764-410b-8600-11bba7a8ab0c"/>
    <ds:schemaRef ds:uri="http://schemas.openxmlformats.org/package/2006/metadata/core-properties"/>
    <ds:schemaRef ds:uri="cbf3a003-c0d6-4a77-95f8-87f763e4ff7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532B09-07FE-449F-907E-92ADA14683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Échéancier</vt:lpstr>
      <vt:lpstr>Directives_Utilisation</vt:lpstr>
      <vt:lpstr>DatesGantt</vt:lpstr>
      <vt:lpstr>Échéancier!Impression_des_titres</vt:lpstr>
      <vt:lpstr>Échéancier!Zone_d_impression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Marie-Paule Gauthier</dc:creator>
  <cp:keywords/>
  <dc:description/>
  <cp:lastModifiedBy>Marie-Solange César Rosemond (CIUSSS EMTL)</cp:lastModifiedBy>
  <cp:revision/>
  <cp:lastPrinted>2023-10-16T21:38:29Z</cp:lastPrinted>
  <dcterms:created xsi:type="dcterms:W3CDTF">2001-11-14T21:39:01Z</dcterms:created>
  <dcterms:modified xsi:type="dcterms:W3CDTF">2024-06-21T13:07:47Z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0x010100EFD58C4FC997494FAD9372CCBE8C793D</vt:lpwstr>
  </property>
  <property fmtid="{D5CDD505-2E9C-101B-9397-08002B2CF9AE}" pid="4" name="MSIP_Label_6a7d8d5d-78e2-4a62-9fcd-016eb5e4c57c_Enabled">
    <vt:lpwstr>true</vt:lpwstr>
  </property>
  <property fmtid="{D5CDD505-2E9C-101B-9397-08002B2CF9AE}" pid="5" name="MSIP_Label_6a7d8d5d-78e2-4a62-9fcd-016eb5e4c57c_SetDate">
    <vt:lpwstr>2022-04-22T14:02:39Z</vt:lpwstr>
  </property>
  <property fmtid="{D5CDD505-2E9C-101B-9397-08002B2CF9AE}" pid="6" name="MSIP_Label_6a7d8d5d-78e2-4a62-9fcd-016eb5e4c57c_Method">
    <vt:lpwstr>Standard</vt:lpwstr>
  </property>
  <property fmtid="{D5CDD505-2E9C-101B-9397-08002B2CF9AE}" pid="7" name="MSIP_Label_6a7d8d5d-78e2-4a62-9fcd-016eb5e4c57c_Name">
    <vt:lpwstr>Général</vt:lpwstr>
  </property>
  <property fmtid="{D5CDD505-2E9C-101B-9397-08002B2CF9AE}" pid="8" name="MSIP_Label_6a7d8d5d-78e2-4a62-9fcd-016eb5e4c57c_SiteId">
    <vt:lpwstr>06e1fe28-5f8b-4075-bf6c-ae24be1a7992</vt:lpwstr>
  </property>
  <property fmtid="{D5CDD505-2E9C-101B-9397-08002B2CF9AE}" pid="9" name="MSIP_Label_6a7d8d5d-78e2-4a62-9fcd-016eb5e4c57c_ActionId">
    <vt:lpwstr>a5c26546-5f92-4940-840c-393329ec0f11</vt:lpwstr>
  </property>
  <property fmtid="{D5CDD505-2E9C-101B-9397-08002B2CF9AE}" pid="10" name="MSIP_Label_6a7d8d5d-78e2-4a62-9fcd-016eb5e4c57c_ContentBits">
    <vt:lpwstr>0</vt:lpwstr>
  </property>
</Properties>
</file>